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4"/>
  <workbookPr/>
  <mc:AlternateContent xmlns:mc="http://schemas.openxmlformats.org/markup-compatibility/2006">
    <mc:Choice Requires="x15">
      <x15ac:absPath xmlns:x15ac="http://schemas.microsoft.com/office/spreadsheetml/2010/11/ac" url="/Users/michellefeichtner/Desktop/2024-2025 COA /"/>
    </mc:Choice>
  </mc:AlternateContent>
  <xr:revisionPtr revIDLastSave="0" documentId="13_ncr:1_{182AB97C-5F4C-5146-B9F9-B6BC5E7BF4F0}" xr6:coauthVersionLast="47" xr6:coauthVersionMax="47" xr10:uidLastSave="{00000000-0000-0000-0000-000000000000}"/>
  <bookViews>
    <workbookView xWindow="1280" yWindow="840" windowWidth="35940" windowHeight="21100" tabRatio="500" xr2:uid="{00000000-000D-0000-FFFF-FFFF00000000}"/>
  </bookViews>
  <sheets>
    <sheet name="2425 COA" sheetId="1" r:id="rId1"/>
    <sheet name="room" sheetId="6" r:id="rId2"/>
    <sheet name="2028" sheetId="7" r:id="rId3"/>
    <sheet name="2027" sheetId="8" r:id="rId4"/>
    <sheet name="2026" sheetId="9" r:id="rId5"/>
    <sheet name="2025" sheetId="10" r:id="rId6"/>
  </sheets>
  <definedNames>
    <definedName name="_xlnm._FilterDatabase" localSheetId="0" hidden="1">'2425 COA'!$A$5:$G$37</definedName>
    <definedName name="_xlnm.Print_Area" localSheetId="0">'2425 COA'!$A$1:$G$58</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36" i="9" l="1"/>
  <c r="C36" i="9"/>
  <c r="B36" i="9"/>
  <c r="D27" i="9"/>
  <c r="C27" i="9"/>
  <c r="D16" i="9"/>
  <c r="C16" i="9"/>
  <c r="B16" i="9"/>
  <c r="D31" i="10"/>
  <c r="B31" i="10"/>
  <c r="C31" i="10"/>
  <c r="D22" i="10"/>
  <c r="C22" i="10"/>
  <c r="B22" i="10"/>
  <c r="D15" i="10"/>
  <c r="C15" i="10"/>
  <c r="B15" i="10"/>
  <c r="D36" i="8"/>
  <c r="C36" i="8"/>
  <c r="B36" i="8"/>
  <c r="D27" i="8"/>
  <c r="C27" i="8"/>
  <c r="D17" i="8"/>
  <c r="C17" i="8"/>
  <c r="B17" i="8"/>
  <c r="D36" i="7"/>
  <c r="C36" i="7"/>
  <c r="B36" i="7"/>
  <c r="D27" i="7"/>
  <c r="C27" i="7"/>
  <c r="D17" i="7"/>
  <c r="C17" i="7"/>
  <c r="B17" i="7"/>
  <c r="B27" i="9" l="1"/>
  <c r="B27" i="8"/>
  <c r="B22" i="7"/>
  <c r="B27" i="7" s="1"/>
  <c r="C22" i="1"/>
  <c r="G37" i="1"/>
  <c r="F37" i="1"/>
  <c r="E37" i="1"/>
  <c r="C37" i="1"/>
  <c r="B7" i="6" l="1"/>
  <c r="B11" i="6" l="1"/>
  <c r="B9" i="6"/>
  <c r="B10" i="6"/>
  <c r="B12" i="6"/>
  <c r="C40" i="1"/>
  <c r="B22" i="1"/>
  <c r="E22" i="1"/>
  <c r="E40" i="1" s="1"/>
  <c r="B26" i="1" l="1"/>
  <c r="B37" i="1" s="1"/>
  <c r="B40" i="1" s="1"/>
  <c r="F51" i="1" l="1"/>
  <c r="F45" i="1"/>
  <c r="F22" i="1"/>
  <c r="F40" i="1" s="1"/>
  <c r="F21" i="1"/>
  <c r="F39" i="1" s="1"/>
  <c r="G22" i="1"/>
  <c r="G40" i="1" s="1"/>
  <c r="G45" i="1"/>
  <c r="G51" i="1"/>
  <c r="E45" i="1"/>
  <c r="E51" i="1"/>
  <c r="C45" i="1"/>
  <c r="C51" i="1"/>
  <c r="B45" i="1"/>
  <c r="B51" i="1"/>
  <c r="G21" i="1"/>
  <c r="G39" i="1" s="1"/>
  <c r="E21" i="1"/>
  <c r="E39" i="1" s="1"/>
  <c r="C21" i="1"/>
  <c r="C39" i="1" s="1"/>
  <c r="B21" i="1"/>
  <c r="B39" i="1" s="1"/>
  <c r="E53" i="1" l="1"/>
  <c r="E57" i="1" s="1"/>
  <c r="B53" i="1"/>
  <c r="B56" i="1" s="1"/>
  <c r="F53" i="1"/>
  <c r="F57" i="1" s="1"/>
  <c r="G53" i="1"/>
  <c r="G56" i="1" s="1"/>
  <c r="C53" i="1"/>
  <c r="C57" i="1" s="1"/>
  <c r="F56" i="1" l="1"/>
  <c r="E56" i="1"/>
  <c r="C56" i="1"/>
  <c r="B57" i="1"/>
  <c r="G5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Hayden, Colleen Marie</author>
  </authors>
  <commentList>
    <comment ref="B25" authorId="0" shapeId="0" xr:uid="{463B6A12-5196-9048-9D3E-208F680268D0}">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Hayden, Colleen Marie</author>
  </authors>
  <commentList>
    <comment ref="B21" authorId="0" shapeId="0" xr:uid="{1B346ACA-F85C-E04C-A7E8-386C30B8C6E1}">
      <text>
        <t/>
      </text>
    </comment>
  </commentList>
</comments>
</file>

<file path=xl/sharedStrings.xml><?xml version="1.0" encoding="utf-8"?>
<sst xmlns="http://schemas.openxmlformats.org/spreadsheetml/2006/main" count="235" uniqueCount="83">
  <si>
    <t xml:space="preserve">2 Terms per year </t>
  </si>
  <si>
    <t>Year 1</t>
  </si>
  <si>
    <t>Year 2</t>
  </si>
  <si>
    <t>Year 3</t>
  </si>
  <si>
    <t>Year 4</t>
  </si>
  <si>
    <t>Instructional Fee: Non-Resident</t>
  </si>
  <si>
    <t>General Fee</t>
  </si>
  <si>
    <t>Registration Fee</t>
  </si>
  <si>
    <t>Anatomy Lab Fee</t>
  </si>
  <si>
    <t>Graduation Fee</t>
  </si>
  <si>
    <t>National Exam Fee</t>
  </si>
  <si>
    <t>Legal Services Fee</t>
  </si>
  <si>
    <t>TOTAL TUITION AND FEES:     RESIDENT</t>
  </si>
  <si>
    <t>TOTAL EDUCATIONAL EXPENSES:     RESIDENT</t>
  </si>
  <si>
    <t>LIVING EXPENSES</t>
  </si>
  <si>
    <t xml:space="preserve">     Rent                                </t>
  </si>
  <si>
    <t xml:space="preserve">TOTAL ROOM AND BOARD    </t>
  </si>
  <si>
    <t>OTHER</t>
  </si>
  <si>
    <t xml:space="preserve">     Transportation                 </t>
  </si>
  <si>
    <t>TOTAL OTHER</t>
  </si>
  <si>
    <t>TOTAL LIVING EXPENSES</t>
  </si>
  <si>
    <t>Year 3B</t>
  </si>
  <si>
    <t xml:space="preserve"> Equipment Lab Fee</t>
  </si>
  <si>
    <t>Parking Pass (estimate)</t>
  </si>
  <si>
    <t>Year M2 Part Time</t>
  </si>
  <si>
    <t xml:space="preserve">Disability/Life Insurance </t>
  </si>
  <si>
    <t>Student Health Insurance (pending state approval)</t>
  </si>
  <si>
    <t xml:space="preserve">    Stafford Loan Fee</t>
  </si>
  <si>
    <t>Clinical Assessment Fee/SATC Fee</t>
  </si>
  <si>
    <t>Textbooks (approx)</t>
  </si>
  <si>
    <t>Diagnostic Tools (approx)</t>
  </si>
  <si>
    <t>Printing (approx)</t>
  </si>
  <si>
    <t>Drug Testing (approx)</t>
  </si>
  <si>
    <t>BLS (approx)</t>
  </si>
  <si>
    <t>ACLS (approx)</t>
  </si>
  <si>
    <t>Background Check/Fingerprinting (approx)</t>
  </si>
  <si>
    <t>Castle Brank (approx)</t>
  </si>
  <si>
    <t>Educational Charges not billed through the school</t>
  </si>
  <si>
    <t>Graduation Regalia (approx)</t>
  </si>
  <si>
    <t xml:space="preserve">Step Study materials </t>
  </si>
  <si>
    <t>Class Dues (estimated)*</t>
  </si>
  <si>
    <t xml:space="preserve">     Personal/Other</t>
  </si>
  <si>
    <t xml:space="preserve">     Board</t>
  </si>
  <si>
    <t>Instructional Feee: Resident</t>
  </si>
  <si>
    <t>Bellbrook</t>
  </si>
  <si>
    <t>Sugarcreek</t>
  </si>
  <si>
    <t>Fairborn</t>
  </si>
  <si>
    <t>Xenia</t>
  </si>
  <si>
    <t xml:space="preserve">Average rent </t>
  </si>
  <si>
    <t xml:space="preserve"> Beavercreek </t>
  </si>
  <si>
    <t>Rent Café website</t>
  </si>
  <si>
    <t xml:space="preserve">M2 11 months </t>
  </si>
  <si>
    <t>M1 11 months</t>
  </si>
  <si>
    <t>M3 12 months</t>
  </si>
  <si>
    <t>M4 10 months</t>
  </si>
  <si>
    <t xml:space="preserve">Total educational charges </t>
  </si>
  <si>
    <t xml:space="preserve">Rent amount per month </t>
  </si>
  <si>
    <t>2024-2025 STUDENT EXPENSE BUDGET: RESIDENT</t>
  </si>
  <si>
    <t>BUDGET 2024-2025</t>
  </si>
  <si>
    <t>Federal Loan Fees: Most federal student loans have loan fees that are a percentage of the total loan amount. The loan fee is deducted proportionately from each loan disbursement you receive. This means the money you receive will be less than the amount you actually borrow. You're responsible for repaying the entire amount you borrowed and not just the amount you received. Stafford Fee is estimated to be 1.057%; Graduate PLUS is estimated to be 4.228%</t>
  </si>
  <si>
    <t xml:space="preserve">NBME CAS/CBSE/CCSE Exam Fee/Study resource </t>
  </si>
  <si>
    <t>Technology System Fee (including Exam Soft Service Use)</t>
  </si>
  <si>
    <t>Careeer Services Fee</t>
  </si>
  <si>
    <t>FINAL June 17, 2024</t>
  </si>
  <si>
    <t xml:space="preserve">EDUCATIONAL EXPENSES </t>
  </si>
  <si>
    <t>** Students may borrow additional loan assistance to cover the origination fee that is taken off the disbursement of the Stafford Loan;fee 1.057%</t>
  </si>
  <si>
    <t>Graduate PLUS Loan also has a fee but it is not included in the Cost of Attendance;  fee is 4.228%</t>
  </si>
  <si>
    <t>KEEP IN MIND: BSOM does NOT fund your Residency Interviews through Student Loans, you must provide your own means. Budget wisely and start saving NOW!</t>
  </si>
  <si>
    <t>Student Health Insurance *</t>
  </si>
  <si>
    <t>Instructional Feee: Resident (Non resident add 22,630 a year for out of state tuition or 11,315 per term)</t>
  </si>
  <si>
    <t>Term 1</t>
  </si>
  <si>
    <t>Term 2</t>
  </si>
  <si>
    <t xml:space="preserve">Total Charges through WSU </t>
  </si>
  <si>
    <t xml:space="preserve">Year </t>
  </si>
  <si>
    <t xml:space="preserve">Term 1 </t>
  </si>
  <si>
    <t xml:space="preserve">Term 2 </t>
  </si>
  <si>
    <t>Year</t>
  </si>
  <si>
    <t>* You will not be charged for student health insurance if you complete the waiver by the deadline date or have a life changing event.  If you do not participate and borrow full loans, charge amount will be refunded to you to manage.</t>
  </si>
  <si>
    <t>Student Health Insurance*</t>
  </si>
  <si>
    <t xml:space="preserve">    Stafford Loan Fee**</t>
  </si>
  <si>
    <r>
      <t xml:space="preserve">                                          </t>
    </r>
    <r>
      <rPr>
        <b/>
        <sz val="12"/>
        <color theme="1"/>
        <rFont val="Arial"/>
        <family val="2"/>
      </rPr>
      <t>NON RESIDENT</t>
    </r>
  </si>
  <si>
    <r>
      <t xml:space="preserve">                                                   </t>
    </r>
    <r>
      <rPr>
        <b/>
        <sz val="12"/>
        <color theme="1"/>
        <rFont val="Arial"/>
        <family val="2"/>
      </rPr>
      <t>NON RESIDENT</t>
    </r>
  </si>
  <si>
    <r>
      <t xml:space="preserve">                                                        </t>
    </r>
    <r>
      <rPr>
        <b/>
        <sz val="12"/>
        <color theme="1"/>
        <rFont val="Arial"/>
        <family val="2"/>
      </rPr>
      <t>NON RESIDENT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</si>
</sst>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4" x14ac:knownFonts="1">
    <font>
      <sz val="12"/>
      <color theme="1"/>
      <name val="Calibri"/>
      <family val="2"/>
      <scheme val="minor"/>
    </font>
    <font>
      <sz val="12"/>
      <color theme="1"/>
      <name val="Calibri"/>
      <family val="2"/>
      <scheme val="minor"/>
    </font>
    <font>
      <b/>
      <sz val="12"/>
      <color theme="1"/>
      <name val="Calibri"/>
      <family val="2"/>
      <scheme val="minor"/>
    </font>
    <font>
      <u/>
      <sz val="12"/>
      <color theme="10"/>
      <name val="Calibri"/>
      <family val="2"/>
      <scheme val="minor"/>
    </font>
    <font>
      <sz val="8"/>
      <name val="Calibri"/>
      <family val="2"/>
      <scheme val="minor"/>
    </font>
    <font>
      <u/>
      <sz val="12"/>
      <color theme="1"/>
      <name val="Calibri"/>
      <family val="2"/>
      <scheme val="minor"/>
    </font>
    <font>
      <sz val="11"/>
      <color theme="1"/>
      <name val="Arial"/>
      <family val="2"/>
    </font>
    <font>
      <b/>
      <i/>
      <sz val="12"/>
      <color rgb="FFFF0000"/>
      <name val="Calibri"/>
      <family val="2"/>
      <scheme val="minor"/>
    </font>
    <font>
      <sz val="11"/>
      <name val="Arial"/>
      <family val="2"/>
    </font>
    <font>
      <b/>
      <sz val="11"/>
      <color theme="1"/>
      <name val="Arial"/>
      <family val="2"/>
    </font>
    <font>
      <sz val="10"/>
      <color rgb="FF000000"/>
      <name val="Calibri"/>
      <family val="2"/>
      <scheme val="minor"/>
    </font>
    <font>
      <sz val="12"/>
      <color theme="1"/>
      <name val="Arial"/>
      <family val="2"/>
    </font>
    <font>
      <b/>
      <sz val="12"/>
      <color theme="1"/>
      <name val="Arial"/>
      <family val="2"/>
    </font>
    <font>
      <b/>
      <i/>
      <sz val="12"/>
      <color rgb="FFFF0000"/>
      <name val="Arial"/>
      <family val="2"/>
    </font>
  </fonts>
  <fills count="4">
    <fill>
      <patternFill patternType="none"/>
    </fill>
    <fill>
      <patternFill patternType="gray125"/>
    </fill>
    <fill>
      <patternFill patternType="solid">
        <fgColor theme="1" tint="0.14999847407452621"/>
        <bgColor indexed="64"/>
      </patternFill>
    </fill>
    <fill>
      <patternFill patternType="solid">
        <fgColor rgb="FF92D05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indexed="64"/>
      </left>
      <right style="thin">
        <color auto="1"/>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top style="medium">
        <color indexed="64"/>
      </top>
      <bottom style="medium">
        <color indexed="64"/>
      </bottom>
      <diagonal/>
    </border>
    <border>
      <left style="medium">
        <color indexed="64"/>
      </left>
      <right/>
      <top style="medium">
        <color indexed="64"/>
      </top>
      <bottom style="medium">
        <color indexed="64"/>
      </bottom>
      <diagonal/>
    </border>
  </borders>
  <cellStyleXfs count="3">
    <xf numFmtId="0" fontId="0" fillId="0" borderId="0"/>
    <xf numFmtId="44" fontId="1" fillId="0" borderId="0" applyFont="0" applyFill="0" applyBorder="0" applyAlignment="0" applyProtection="0"/>
    <xf numFmtId="0" fontId="3" fillId="0" borderId="0" applyNumberFormat="0" applyFill="0" applyBorder="0" applyAlignment="0" applyProtection="0"/>
  </cellStyleXfs>
  <cellXfs count="83">
    <xf numFmtId="0" fontId="0" fillId="0" borderId="0" xfId="0"/>
    <xf numFmtId="0" fontId="0" fillId="0" borderId="1" xfId="0" applyBorder="1"/>
    <xf numFmtId="44" fontId="0" fillId="0" borderId="1" xfId="1" applyFont="1" applyBorder="1"/>
    <xf numFmtId="44" fontId="0" fillId="0" borderId="1" xfId="1" applyFont="1" applyFill="1" applyBorder="1"/>
    <xf numFmtId="44" fontId="2" fillId="0" borderId="1" xfId="1" applyFont="1" applyFill="1" applyBorder="1"/>
    <xf numFmtId="0" fontId="2" fillId="0" borderId="1" xfId="0" applyFont="1" applyBorder="1" applyAlignment="1">
      <alignment horizontal="center"/>
    </xf>
    <xf numFmtId="0" fontId="2" fillId="0" borderId="1" xfId="0" applyFont="1" applyBorder="1"/>
    <xf numFmtId="44" fontId="0" fillId="0" borderId="1" xfId="1" applyFont="1" applyFill="1" applyBorder="1" applyAlignment="1">
      <alignment horizontal="left"/>
    </xf>
    <xf numFmtId="44" fontId="0" fillId="0" borderId="1" xfId="1" applyFont="1" applyFill="1" applyBorder="1" applyAlignment="1"/>
    <xf numFmtId="0" fontId="0" fillId="0" borderId="1" xfId="0" applyBorder="1" applyAlignment="1">
      <alignment vertical="center" wrapText="1"/>
    </xf>
    <xf numFmtId="0" fontId="5" fillId="0" borderId="1" xfId="2" applyFont="1" applyFill="1" applyBorder="1"/>
    <xf numFmtId="0" fontId="5" fillId="0" borderId="1" xfId="2" applyFont="1" applyBorder="1"/>
    <xf numFmtId="44" fontId="0" fillId="0" borderId="1" xfId="1" applyFont="1" applyFill="1" applyBorder="1" applyAlignment="1">
      <alignment vertical="center" wrapText="1"/>
    </xf>
    <xf numFmtId="44" fontId="2" fillId="0" borderId="1" xfId="1" applyFont="1" applyBorder="1"/>
    <xf numFmtId="44" fontId="2" fillId="0" borderId="1" xfId="1" applyFont="1" applyFill="1" applyBorder="1" applyAlignment="1">
      <alignment horizontal="left"/>
    </xf>
    <xf numFmtId="14" fontId="0" fillId="0" borderId="1" xfId="0" applyNumberFormat="1" applyBorder="1"/>
    <xf numFmtId="44" fontId="2" fillId="0" borderId="1" xfId="1" applyFont="1" applyFill="1" applyBorder="1" applyAlignment="1"/>
    <xf numFmtId="44" fontId="0" fillId="0" borderId="1" xfId="0" applyNumberFormat="1" applyBorder="1"/>
    <xf numFmtId="44" fontId="2" fillId="0" borderId="1" xfId="0" applyNumberFormat="1" applyFont="1" applyBorder="1"/>
    <xf numFmtId="3" fontId="0" fillId="0" borderId="1" xfId="0" applyNumberFormat="1" applyBorder="1"/>
    <xf numFmtId="0" fontId="0" fillId="2" borderId="1" xfId="0" applyFill="1" applyBorder="1"/>
    <xf numFmtId="0" fontId="2" fillId="2" borderId="1" xfId="0" applyFont="1" applyFill="1" applyBorder="1" applyAlignment="1">
      <alignment horizontal="center"/>
    </xf>
    <xf numFmtId="44" fontId="0" fillId="2" borderId="1" xfId="1" applyFont="1" applyFill="1" applyBorder="1" applyAlignment="1">
      <alignment horizontal="left"/>
    </xf>
    <xf numFmtId="164" fontId="2" fillId="0" borderId="1" xfId="1" applyNumberFormat="1" applyFont="1" applyFill="1" applyBorder="1" applyAlignment="1"/>
    <xf numFmtId="0" fontId="6" fillId="0" borderId="1" xfId="0" applyFont="1" applyBorder="1" applyAlignment="1">
      <alignment vertical="top" wrapText="1"/>
    </xf>
    <xf numFmtId="0" fontId="7" fillId="0" borderId="1" xfId="0" applyFont="1" applyBorder="1"/>
    <xf numFmtId="0" fontId="8" fillId="0" borderId="1" xfId="0" applyFont="1" applyBorder="1" applyAlignment="1">
      <alignment wrapText="1"/>
    </xf>
    <xf numFmtId="0" fontId="6" fillId="0" borderId="1" xfId="0" applyFont="1" applyBorder="1" applyAlignment="1">
      <alignment wrapText="1"/>
    </xf>
    <xf numFmtId="0" fontId="6" fillId="0" borderId="1" xfId="0" applyFont="1" applyBorder="1"/>
    <xf numFmtId="44" fontId="0" fillId="0" borderId="2" xfId="1" applyFont="1" applyFill="1" applyBorder="1" applyAlignment="1"/>
    <xf numFmtId="44" fontId="0" fillId="0" borderId="0" xfId="1" applyFont="1" applyFill="1" applyBorder="1" applyAlignment="1"/>
    <xf numFmtId="44" fontId="2" fillId="0" borderId="0" xfId="1" applyFont="1" applyFill="1" applyBorder="1" applyAlignment="1"/>
    <xf numFmtId="0" fontId="0" fillId="0" borderId="0" xfId="0" applyBorder="1"/>
    <xf numFmtId="44" fontId="0" fillId="0" borderId="0" xfId="1" applyFont="1" applyFill="1" applyBorder="1"/>
    <xf numFmtId="3" fontId="0" fillId="0" borderId="0" xfId="0" applyNumberFormat="1" applyBorder="1"/>
    <xf numFmtId="44" fontId="0" fillId="0" borderId="0" xfId="1" applyFont="1" applyFill="1" applyBorder="1" applyAlignment="1">
      <alignment horizontal="left"/>
    </xf>
    <xf numFmtId="44" fontId="2" fillId="0" borderId="0" xfId="1" applyFont="1" applyFill="1" applyBorder="1" applyAlignment="1">
      <alignment horizontal="left"/>
    </xf>
    <xf numFmtId="0" fontId="0" fillId="0" borderId="1" xfId="0" applyBorder="1" applyAlignment="1">
      <alignment wrapText="1"/>
    </xf>
    <xf numFmtId="0" fontId="0" fillId="0" borderId="2" xfId="0" applyBorder="1"/>
    <xf numFmtId="44" fontId="0" fillId="0" borderId="2" xfId="1" applyFont="1" applyFill="1" applyBorder="1" applyAlignment="1">
      <alignment horizontal="left"/>
    </xf>
    <xf numFmtId="44" fontId="0" fillId="0" borderId="2" xfId="1" applyFont="1" applyBorder="1"/>
    <xf numFmtId="44" fontId="0" fillId="0" borderId="5" xfId="0" applyNumberFormat="1" applyBorder="1"/>
    <xf numFmtId="44" fontId="0" fillId="0" borderId="6" xfId="0" applyNumberFormat="1" applyBorder="1"/>
    <xf numFmtId="44" fontId="0" fillId="0" borderId="0" xfId="0" applyNumberFormat="1"/>
    <xf numFmtId="0" fontId="2" fillId="0" borderId="4" xfId="0" applyFont="1" applyFill="1" applyBorder="1"/>
    <xf numFmtId="44" fontId="2" fillId="0" borderId="5" xfId="0" applyNumberFormat="1" applyFont="1" applyBorder="1"/>
    <xf numFmtId="44" fontId="2" fillId="0" borderId="6" xfId="0" applyNumberFormat="1" applyFont="1" applyBorder="1"/>
    <xf numFmtId="44" fontId="0" fillId="0" borderId="2" xfId="0" applyNumberFormat="1" applyBorder="1"/>
    <xf numFmtId="0" fontId="2" fillId="0" borderId="7" xfId="0" applyFont="1" applyBorder="1"/>
    <xf numFmtId="0" fontId="2" fillId="0" borderId="4" xfId="0" applyFont="1" applyBorder="1"/>
    <xf numFmtId="44" fontId="2" fillId="0" borderId="8" xfId="1" applyFont="1" applyFill="1" applyBorder="1" applyAlignment="1">
      <alignment horizontal="left"/>
    </xf>
    <xf numFmtId="44" fontId="2" fillId="0" borderId="5" xfId="1" applyFont="1" applyBorder="1"/>
    <xf numFmtId="44" fontId="2" fillId="0" borderId="6" xfId="1" applyFont="1" applyBorder="1"/>
    <xf numFmtId="44" fontId="0" fillId="0" borderId="0" xfId="1" applyFont="1" applyBorder="1"/>
    <xf numFmtId="0" fontId="0" fillId="0" borderId="7" xfId="0" applyBorder="1"/>
    <xf numFmtId="44" fontId="2" fillId="0" borderId="0" xfId="0" applyNumberFormat="1" applyFont="1" applyBorder="1"/>
    <xf numFmtId="44" fontId="0" fillId="0" borderId="8" xfId="1" applyFont="1" applyBorder="1"/>
    <xf numFmtId="44" fontId="0" fillId="0" borderId="9" xfId="1" applyFont="1" applyBorder="1"/>
    <xf numFmtId="0" fontId="9" fillId="3" borderId="1" xfId="0" applyFont="1" applyFill="1" applyBorder="1" applyAlignment="1">
      <alignment wrapText="1"/>
    </xf>
    <xf numFmtId="44" fontId="2" fillId="0" borderId="7" xfId="1" applyFont="1" applyFill="1" applyBorder="1" applyAlignment="1"/>
    <xf numFmtId="44" fontId="2" fillId="0" borderId="8" xfId="1" applyFont="1" applyFill="1" applyBorder="1" applyAlignment="1"/>
    <xf numFmtId="44" fontId="0" fillId="0" borderId="5" xfId="1" applyFont="1" applyBorder="1"/>
    <xf numFmtId="44" fontId="0" fillId="0" borderId="6" xfId="1" applyFont="1" applyBorder="1"/>
    <xf numFmtId="0" fontId="2" fillId="0" borderId="0" xfId="0" applyFont="1" applyFill="1" applyBorder="1"/>
    <xf numFmtId="44" fontId="2" fillId="0" borderId="3" xfId="1" applyFont="1" applyFill="1" applyBorder="1" applyAlignment="1"/>
    <xf numFmtId="44" fontId="0" fillId="0" borderId="7" xfId="1" applyFont="1" applyFill="1" applyBorder="1" applyAlignment="1"/>
    <xf numFmtId="44" fontId="2" fillId="0" borderId="10" xfId="1" applyFont="1" applyFill="1" applyBorder="1" applyAlignment="1"/>
    <xf numFmtId="44" fontId="2" fillId="0" borderId="11" xfId="1" applyFont="1" applyBorder="1"/>
    <xf numFmtId="44" fontId="0" fillId="0" borderId="3" xfId="1" applyFont="1" applyFill="1" applyBorder="1" applyAlignment="1"/>
    <xf numFmtId="44" fontId="2" fillId="0" borderId="8" xfId="1" applyFont="1" applyBorder="1"/>
    <xf numFmtId="44" fontId="2" fillId="0" borderId="9" xfId="1" applyFont="1" applyBorder="1"/>
    <xf numFmtId="44" fontId="2" fillId="0" borderId="5" xfId="1" applyFont="1" applyFill="1" applyBorder="1" applyAlignment="1"/>
    <xf numFmtId="0" fontId="11" fillId="0" borderId="1" xfId="0" applyFont="1" applyBorder="1"/>
    <xf numFmtId="0" fontId="12" fillId="0" borderId="1" xfId="0" applyFont="1" applyBorder="1"/>
    <xf numFmtId="0" fontId="13" fillId="0" borderId="1" xfId="0" applyFont="1" applyBorder="1"/>
    <xf numFmtId="0" fontId="11" fillId="0" borderId="1" xfId="0" applyFont="1" applyBorder="1" applyAlignment="1">
      <alignment wrapText="1"/>
    </xf>
    <xf numFmtId="0" fontId="11" fillId="0" borderId="2" xfId="0" applyFont="1" applyBorder="1"/>
    <xf numFmtId="0" fontId="12" fillId="0" borderId="4" xfId="0" applyFont="1" applyFill="1" applyBorder="1"/>
    <xf numFmtId="0" fontId="11" fillId="0" borderId="0" xfId="0" applyFont="1"/>
    <xf numFmtId="0" fontId="12" fillId="0" borderId="4" xfId="0" applyFont="1" applyBorder="1"/>
    <xf numFmtId="0" fontId="12" fillId="0" borderId="0" xfId="0" applyFont="1" applyBorder="1"/>
    <xf numFmtId="0" fontId="11" fillId="0" borderId="0" xfId="0" applyFont="1" applyBorder="1"/>
    <xf numFmtId="0" fontId="12" fillId="0" borderId="3" xfId="0" applyFont="1" applyBorder="1"/>
  </cellXfs>
  <cellStyles count="3">
    <cellStyle name="Currency" xfId="1" builtinId="4"/>
    <cellStyle name="Hyperlink" xfId="2"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tmp"/><Relationship Id="rId2" Type="http://schemas.openxmlformats.org/officeDocument/2006/relationships/image" Target="../media/image2.tmp"/><Relationship Id="rId1" Type="http://schemas.openxmlformats.org/officeDocument/2006/relationships/image" Target="../media/image1.tmp"/><Relationship Id="rId5" Type="http://schemas.openxmlformats.org/officeDocument/2006/relationships/image" Target="../media/image5.tmp"/><Relationship Id="rId4" Type="http://schemas.openxmlformats.org/officeDocument/2006/relationships/image" Target="../media/image4.tmp"/></Relationships>
</file>

<file path=xl/drawings/drawing1.xml><?xml version="1.0" encoding="utf-8"?>
<xdr:wsDr xmlns:xdr="http://schemas.openxmlformats.org/drawingml/2006/spreadsheetDrawing" xmlns:a="http://schemas.openxmlformats.org/drawingml/2006/main">
  <xdr:twoCellAnchor editAs="oneCell">
    <xdr:from>
      <xdr:col>0</xdr:col>
      <xdr:colOff>57151</xdr:colOff>
      <xdr:row>16</xdr:row>
      <xdr:rowOff>28575</xdr:rowOff>
    </xdr:from>
    <xdr:to>
      <xdr:col>2</xdr:col>
      <xdr:colOff>228601</xdr:colOff>
      <xdr:row>29</xdr:row>
      <xdr:rowOff>12644</xdr:rowOff>
    </xdr:to>
    <xdr:pic>
      <xdr:nvPicPr>
        <xdr:cNvPr id="3" name="Picture 2">
          <a:extLst>
            <a:ext uri="{FF2B5EF4-FFF2-40B4-BE49-F238E27FC236}">
              <a16:creationId xmlns:a16="http://schemas.microsoft.com/office/drawing/2014/main" id="{2FB8D3DB-EFE4-4F9B-9CC8-AB839D656A7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1" y="3228975"/>
          <a:ext cx="6000750" cy="2584394"/>
        </a:xfrm>
        <a:prstGeom prst="rect">
          <a:avLst/>
        </a:prstGeom>
      </xdr:spPr>
    </xdr:pic>
    <xdr:clientData/>
  </xdr:twoCellAnchor>
  <xdr:twoCellAnchor editAs="oneCell">
    <xdr:from>
      <xdr:col>0</xdr:col>
      <xdr:colOff>0</xdr:colOff>
      <xdr:row>31</xdr:row>
      <xdr:rowOff>0</xdr:rowOff>
    </xdr:from>
    <xdr:to>
      <xdr:col>2</xdr:col>
      <xdr:colOff>181276</xdr:colOff>
      <xdr:row>42</xdr:row>
      <xdr:rowOff>66674</xdr:rowOff>
    </xdr:to>
    <xdr:pic>
      <xdr:nvPicPr>
        <xdr:cNvPr id="5" name="Picture 4">
          <a:extLst>
            <a:ext uri="{FF2B5EF4-FFF2-40B4-BE49-F238E27FC236}">
              <a16:creationId xmlns:a16="http://schemas.microsoft.com/office/drawing/2014/main" id="{B82A750D-9498-4DB5-9E72-388E2D3F154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6200775"/>
          <a:ext cx="6010576" cy="2266949"/>
        </a:xfrm>
        <a:prstGeom prst="rect">
          <a:avLst/>
        </a:prstGeom>
      </xdr:spPr>
    </xdr:pic>
    <xdr:clientData/>
  </xdr:twoCellAnchor>
  <xdr:twoCellAnchor editAs="oneCell">
    <xdr:from>
      <xdr:col>3</xdr:col>
      <xdr:colOff>0</xdr:colOff>
      <xdr:row>16</xdr:row>
      <xdr:rowOff>1</xdr:rowOff>
    </xdr:from>
    <xdr:to>
      <xdr:col>9</xdr:col>
      <xdr:colOff>723900</xdr:colOff>
      <xdr:row>31</xdr:row>
      <xdr:rowOff>23232</xdr:rowOff>
    </xdr:to>
    <xdr:pic>
      <xdr:nvPicPr>
        <xdr:cNvPr id="7" name="Picture 6">
          <a:extLst>
            <a:ext uri="{FF2B5EF4-FFF2-40B4-BE49-F238E27FC236}">
              <a16:creationId xmlns:a16="http://schemas.microsoft.com/office/drawing/2014/main" id="{72D9EDD0-47E3-45C0-B008-5DE63CCAD1D2}"/>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657975" y="3200401"/>
          <a:ext cx="5695950" cy="3023606"/>
        </a:xfrm>
        <a:prstGeom prst="rect">
          <a:avLst/>
        </a:prstGeom>
      </xdr:spPr>
    </xdr:pic>
    <xdr:clientData/>
  </xdr:twoCellAnchor>
  <xdr:twoCellAnchor editAs="oneCell">
    <xdr:from>
      <xdr:col>3</xdr:col>
      <xdr:colOff>0</xdr:colOff>
      <xdr:row>32</xdr:row>
      <xdr:rowOff>1</xdr:rowOff>
    </xdr:from>
    <xdr:to>
      <xdr:col>8</xdr:col>
      <xdr:colOff>752475</xdr:colOff>
      <xdr:row>45</xdr:row>
      <xdr:rowOff>120928</xdr:rowOff>
    </xdr:to>
    <xdr:pic>
      <xdr:nvPicPr>
        <xdr:cNvPr id="9" name="Picture 8">
          <a:extLst>
            <a:ext uri="{FF2B5EF4-FFF2-40B4-BE49-F238E27FC236}">
              <a16:creationId xmlns:a16="http://schemas.microsoft.com/office/drawing/2014/main" id="{A365F922-A3D9-47F8-A875-314553BAEDA8}"/>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657975" y="6400801"/>
          <a:ext cx="4895850" cy="2721252"/>
        </a:xfrm>
        <a:prstGeom prst="rect">
          <a:avLst/>
        </a:prstGeom>
      </xdr:spPr>
    </xdr:pic>
    <xdr:clientData/>
  </xdr:twoCellAnchor>
  <xdr:twoCellAnchor editAs="oneCell">
    <xdr:from>
      <xdr:col>0</xdr:col>
      <xdr:colOff>1</xdr:colOff>
      <xdr:row>46</xdr:row>
      <xdr:rowOff>1</xdr:rowOff>
    </xdr:from>
    <xdr:to>
      <xdr:col>3</xdr:col>
      <xdr:colOff>476250</xdr:colOff>
      <xdr:row>64</xdr:row>
      <xdr:rowOff>106159</xdr:rowOff>
    </xdr:to>
    <xdr:pic>
      <xdr:nvPicPr>
        <xdr:cNvPr id="11" name="Picture 10">
          <a:extLst>
            <a:ext uri="{FF2B5EF4-FFF2-40B4-BE49-F238E27FC236}">
              <a16:creationId xmlns:a16="http://schemas.microsoft.com/office/drawing/2014/main" id="{4B60C2D4-9020-47BF-89E2-67EA72453DAA}"/>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 y="9201151"/>
          <a:ext cx="7134224" cy="370660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65"/>
  <sheetViews>
    <sheetView tabSelected="1" workbookViewId="0">
      <selection activeCell="N8" sqref="N8"/>
    </sheetView>
  </sheetViews>
  <sheetFormatPr baseColWidth="10" defaultColWidth="10.83203125" defaultRowHeight="16" x14ac:dyDescent="0.2"/>
  <cols>
    <col min="1" max="1" width="55" style="72" customWidth="1"/>
    <col min="2" max="3" width="19.5" style="1" customWidth="1"/>
    <col min="4" max="4" width="19.5" style="1" hidden="1" customWidth="1"/>
    <col min="5" max="5" width="19" style="1" customWidth="1"/>
    <col min="6" max="6" width="19.33203125" style="20" hidden="1" customWidth="1"/>
    <col min="7" max="7" width="20" style="1" customWidth="1"/>
    <col min="8" max="16384" width="10.83203125" style="1"/>
  </cols>
  <sheetData>
    <row r="1" spans="1:7" x14ac:dyDescent="0.2">
      <c r="A1" s="72" t="s">
        <v>58</v>
      </c>
      <c r="G1" s="15"/>
    </row>
    <row r="3" spans="1:7" x14ac:dyDescent="0.2">
      <c r="A3" s="73" t="s">
        <v>64</v>
      </c>
    </row>
    <row r="4" spans="1:7" x14ac:dyDescent="0.2">
      <c r="A4" s="74" t="s">
        <v>63</v>
      </c>
    </row>
    <row r="5" spans="1:7" x14ac:dyDescent="0.2">
      <c r="A5" s="72" t="s">
        <v>0</v>
      </c>
      <c r="B5" s="5" t="s">
        <v>1</v>
      </c>
      <c r="C5" s="5" t="s">
        <v>2</v>
      </c>
      <c r="D5" s="5" t="s">
        <v>24</v>
      </c>
      <c r="E5" s="5" t="s">
        <v>3</v>
      </c>
      <c r="F5" s="21" t="s">
        <v>21</v>
      </c>
      <c r="G5" s="5" t="s">
        <v>4</v>
      </c>
    </row>
    <row r="6" spans="1:7" x14ac:dyDescent="0.2">
      <c r="A6" s="72" t="s">
        <v>43</v>
      </c>
      <c r="B6" s="7">
        <v>41710</v>
      </c>
      <c r="C6" s="7">
        <v>41710</v>
      </c>
      <c r="D6" s="7"/>
      <c r="E6" s="7">
        <v>55622</v>
      </c>
      <c r="F6" s="22">
        <v>39725</v>
      </c>
      <c r="G6" s="7">
        <v>41710</v>
      </c>
    </row>
    <row r="7" spans="1:7" x14ac:dyDescent="0.2">
      <c r="A7" s="72" t="s">
        <v>5</v>
      </c>
      <c r="B7" s="7">
        <v>64340</v>
      </c>
      <c r="C7" s="7">
        <v>64340</v>
      </c>
      <c r="D7" s="7"/>
      <c r="E7" s="7">
        <v>78252</v>
      </c>
      <c r="F7" s="7">
        <v>60874</v>
      </c>
      <c r="G7" s="7">
        <v>64340</v>
      </c>
    </row>
    <row r="8" spans="1:7" x14ac:dyDescent="0.2">
      <c r="A8" s="72" t="s">
        <v>6</v>
      </c>
      <c r="B8" s="7">
        <v>2670</v>
      </c>
      <c r="C8" s="7">
        <v>2670</v>
      </c>
      <c r="D8" s="7"/>
      <c r="E8" s="7">
        <v>3550</v>
      </c>
      <c r="F8" s="7">
        <v>2540</v>
      </c>
      <c r="G8" s="7">
        <v>2670</v>
      </c>
    </row>
    <row r="9" spans="1:7" x14ac:dyDescent="0.2">
      <c r="A9" s="72" t="s">
        <v>25</v>
      </c>
      <c r="B9" s="7">
        <v>82.45</v>
      </c>
      <c r="C9" s="8">
        <v>82.45</v>
      </c>
      <c r="D9" s="8"/>
      <c r="E9" s="7">
        <v>82.45</v>
      </c>
      <c r="F9" s="7">
        <v>82.45</v>
      </c>
      <c r="G9" s="7">
        <v>82.45</v>
      </c>
    </row>
    <row r="10" spans="1:7" x14ac:dyDescent="0.2">
      <c r="A10" s="72" t="s">
        <v>26</v>
      </c>
      <c r="B10" s="7">
        <v>2919</v>
      </c>
      <c r="C10" s="8">
        <v>2919</v>
      </c>
      <c r="D10" s="8"/>
      <c r="E10" s="7">
        <v>2919</v>
      </c>
      <c r="F10" s="7">
        <v>2919</v>
      </c>
      <c r="G10" s="7">
        <v>2919</v>
      </c>
    </row>
    <row r="11" spans="1:7" x14ac:dyDescent="0.2">
      <c r="A11" s="72" t="s">
        <v>7</v>
      </c>
      <c r="B11" s="7">
        <v>50</v>
      </c>
      <c r="C11" s="8"/>
      <c r="D11" s="8"/>
      <c r="E11" s="7"/>
      <c r="F11" s="7"/>
      <c r="G11" s="7"/>
    </row>
    <row r="12" spans="1:7" x14ac:dyDescent="0.2">
      <c r="A12" s="72" t="s">
        <v>8</v>
      </c>
      <c r="B12" s="7">
        <v>150</v>
      </c>
      <c r="C12" s="8">
        <v>150</v>
      </c>
      <c r="D12" s="8"/>
      <c r="E12" s="7"/>
      <c r="F12" s="7"/>
      <c r="G12" s="7"/>
    </row>
    <row r="13" spans="1:7" x14ac:dyDescent="0.2">
      <c r="A13" s="72" t="s">
        <v>22</v>
      </c>
      <c r="B13" s="7"/>
      <c r="C13" s="8">
        <v>67</v>
      </c>
      <c r="D13" s="8"/>
      <c r="E13" s="7">
        <v>28</v>
      </c>
      <c r="F13" s="7"/>
      <c r="G13" s="7"/>
    </row>
    <row r="14" spans="1:7" x14ac:dyDescent="0.2">
      <c r="A14" s="72" t="s">
        <v>62</v>
      </c>
      <c r="B14" s="7">
        <v>0</v>
      </c>
      <c r="C14" s="8">
        <v>0</v>
      </c>
      <c r="D14" s="8"/>
      <c r="E14" s="7">
        <v>0</v>
      </c>
      <c r="F14" s="7"/>
      <c r="G14" s="7">
        <v>0</v>
      </c>
    </row>
    <row r="15" spans="1:7" x14ac:dyDescent="0.2">
      <c r="A15" s="72" t="s">
        <v>28</v>
      </c>
      <c r="B15" s="7">
        <v>571</v>
      </c>
      <c r="C15" s="8">
        <v>571</v>
      </c>
      <c r="D15" s="8"/>
      <c r="E15" s="7">
        <v>571</v>
      </c>
      <c r="F15" s="7">
        <v>100.54</v>
      </c>
      <c r="G15" s="7">
        <v>571</v>
      </c>
    </row>
    <row r="16" spans="1:7" x14ac:dyDescent="0.2">
      <c r="A16" s="72" t="s">
        <v>61</v>
      </c>
      <c r="B16" s="7">
        <v>322</v>
      </c>
      <c r="C16" s="7">
        <v>242</v>
      </c>
      <c r="D16" s="7"/>
      <c r="E16" s="7">
        <v>228</v>
      </c>
      <c r="F16" s="7">
        <v>198.15</v>
      </c>
      <c r="G16" s="7">
        <v>228</v>
      </c>
    </row>
    <row r="17" spans="1:7" x14ac:dyDescent="0.2">
      <c r="A17" s="72" t="s">
        <v>60</v>
      </c>
      <c r="B17" s="7">
        <v>165</v>
      </c>
      <c r="C17" s="7">
        <v>582</v>
      </c>
      <c r="D17" s="7"/>
      <c r="E17" s="7">
        <v>636</v>
      </c>
      <c r="F17" s="7">
        <v>0</v>
      </c>
      <c r="G17" s="7">
        <v>0</v>
      </c>
    </row>
    <row r="18" spans="1:7" x14ac:dyDescent="0.2">
      <c r="A18" s="72" t="s">
        <v>9</v>
      </c>
      <c r="B18" s="7"/>
      <c r="C18" s="8"/>
      <c r="D18" s="8"/>
      <c r="E18" s="7"/>
      <c r="F18" s="7"/>
      <c r="G18" s="7">
        <v>35</v>
      </c>
    </row>
    <row r="19" spans="1:7" x14ac:dyDescent="0.2">
      <c r="A19" s="72" t="s">
        <v>23</v>
      </c>
      <c r="B19" s="7">
        <v>160</v>
      </c>
      <c r="C19" s="8">
        <v>160</v>
      </c>
      <c r="D19" s="8"/>
      <c r="E19" s="7">
        <v>80</v>
      </c>
      <c r="F19" s="7">
        <v>80</v>
      </c>
      <c r="G19" s="7">
        <v>80</v>
      </c>
    </row>
    <row r="20" spans="1:7" x14ac:dyDescent="0.2">
      <c r="A20" s="72" t="s">
        <v>11</v>
      </c>
      <c r="B20" s="7">
        <v>48</v>
      </c>
      <c r="C20" s="8">
        <v>48</v>
      </c>
      <c r="D20" s="8"/>
      <c r="E20" s="7">
        <v>48</v>
      </c>
      <c r="F20" s="7">
        <v>48</v>
      </c>
      <c r="G20" s="7">
        <v>48</v>
      </c>
    </row>
    <row r="21" spans="1:7" x14ac:dyDescent="0.2">
      <c r="A21" s="73" t="s">
        <v>12</v>
      </c>
      <c r="B21" s="14">
        <f>SUM(B6:B20)-B7</f>
        <v>48847.45</v>
      </c>
      <c r="C21" s="16">
        <f>SUM(C6:C20)-C7</f>
        <v>49201.45</v>
      </c>
      <c r="D21" s="16"/>
      <c r="E21" s="16">
        <f>SUM(E6:E20)-E7</f>
        <v>63764.450000000012</v>
      </c>
      <c r="F21" s="16">
        <f>SUM(F6:F20)-F7</f>
        <v>45693.139999999985</v>
      </c>
      <c r="G21" s="16">
        <f>SUM(G6:G20)-G7</f>
        <v>48343.45</v>
      </c>
    </row>
    <row r="22" spans="1:7" x14ac:dyDescent="0.2">
      <c r="A22" s="72" t="s">
        <v>80</v>
      </c>
      <c r="B22" s="14">
        <f>SUM(B7:B20)</f>
        <v>71477.45</v>
      </c>
      <c r="C22" s="16">
        <f>SUM(C7:C20)</f>
        <v>71831.45</v>
      </c>
      <c r="D22" s="16"/>
      <c r="E22" s="16">
        <f>SUM(E7:E20)</f>
        <v>86394.45</v>
      </c>
      <c r="F22" s="16">
        <f>SUM(F7:F20)</f>
        <v>66842.139999999985</v>
      </c>
      <c r="G22" s="16">
        <f>SUM(G7:G20)</f>
        <v>70973.45</v>
      </c>
    </row>
    <row r="23" spans="1:7" x14ac:dyDescent="0.2">
      <c r="B23" s="14"/>
      <c r="C23" s="16"/>
      <c r="D23" s="16"/>
      <c r="E23" s="16"/>
      <c r="F23" s="16"/>
      <c r="G23" s="16"/>
    </row>
    <row r="24" spans="1:7" x14ac:dyDescent="0.2">
      <c r="A24" s="73" t="s">
        <v>37</v>
      </c>
      <c r="B24" s="14"/>
      <c r="C24" s="16"/>
      <c r="D24" s="16"/>
      <c r="E24" s="16"/>
      <c r="F24" s="23"/>
      <c r="G24" s="16"/>
    </row>
    <row r="25" spans="1:7" x14ac:dyDescent="0.2">
      <c r="A25" s="72" t="s">
        <v>29</v>
      </c>
      <c r="B25" s="8">
        <v>1000</v>
      </c>
      <c r="C25" s="8">
        <v>200</v>
      </c>
      <c r="D25" s="8"/>
      <c r="E25" s="8">
        <v>200</v>
      </c>
      <c r="F25" s="3">
        <v>0</v>
      </c>
      <c r="G25" s="17">
        <v>0</v>
      </c>
    </row>
    <row r="26" spans="1:7" x14ac:dyDescent="0.2">
      <c r="A26" s="72" t="s">
        <v>30</v>
      </c>
      <c r="B26" s="17">
        <f>98+605+142+8+8+15+15+6+3+40</f>
        <v>940</v>
      </c>
      <c r="C26" s="17">
        <v>0</v>
      </c>
      <c r="D26" s="17"/>
      <c r="E26" s="17">
        <v>200</v>
      </c>
      <c r="F26" s="3">
        <v>0</v>
      </c>
      <c r="G26" s="17">
        <v>0</v>
      </c>
    </row>
    <row r="27" spans="1:7" x14ac:dyDescent="0.2">
      <c r="A27" s="72" t="s">
        <v>39</v>
      </c>
      <c r="B27" s="17">
        <v>500</v>
      </c>
      <c r="C27" s="17">
        <v>1000</v>
      </c>
      <c r="D27" s="17"/>
      <c r="E27" s="17">
        <v>1000</v>
      </c>
      <c r="F27" s="3">
        <v>600</v>
      </c>
      <c r="G27" s="17">
        <v>600</v>
      </c>
    </row>
    <row r="28" spans="1:7" x14ac:dyDescent="0.2">
      <c r="A28" s="72" t="s">
        <v>31</v>
      </c>
      <c r="B28" s="17">
        <v>100</v>
      </c>
      <c r="C28" s="17">
        <v>100</v>
      </c>
      <c r="D28" s="17"/>
      <c r="E28" s="17">
        <v>100</v>
      </c>
      <c r="F28" s="3">
        <v>100</v>
      </c>
      <c r="G28" s="17">
        <v>100</v>
      </c>
    </row>
    <row r="29" spans="1:7" x14ac:dyDescent="0.2">
      <c r="A29" s="72" t="s">
        <v>36</v>
      </c>
      <c r="B29" s="17">
        <v>48</v>
      </c>
      <c r="C29" s="17"/>
      <c r="D29" s="17"/>
      <c r="E29" s="17"/>
      <c r="F29" s="3"/>
      <c r="G29" s="17"/>
    </row>
    <row r="30" spans="1:7" x14ac:dyDescent="0.2">
      <c r="A30" s="72" t="s">
        <v>32</v>
      </c>
      <c r="B30" s="17"/>
      <c r="C30" s="17">
        <v>100</v>
      </c>
      <c r="D30" s="17"/>
      <c r="E30" s="17"/>
      <c r="F30" s="3"/>
      <c r="G30" s="17"/>
    </row>
    <row r="31" spans="1:7" x14ac:dyDescent="0.2">
      <c r="A31" s="72" t="s">
        <v>35</v>
      </c>
      <c r="B31" s="17"/>
      <c r="C31" s="17">
        <v>100</v>
      </c>
      <c r="D31" s="17"/>
      <c r="E31" s="17"/>
      <c r="F31" s="3"/>
      <c r="G31" s="17"/>
    </row>
    <row r="32" spans="1:7" x14ac:dyDescent="0.2">
      <c r="A32" s="72" t="s">
        <v>33</v>
      </c>
      <c r="B32" s="17">
        <v>95</v>
      </c>
      <c r="C32" s="17"/>
      <c r="D32" s="17"/>
      <c r="E32" s="17">
        <v>65</v>
      </c>
      <c r="F32" s="3"/>
      <c r="G32" s="17"/>
    </row>
    <row r="33" spans="1:7" x14ac:dyDescent="0.2">
      <c r="A33" s="72" t="s">
        <v>38</v>
      </c>
      <c r="B33" s="7"/>
      <c r="C33" s="8"/>
      <c r="D33" s="8"/>
      <c r="E33" s="7"/>
      <c r="F33" s="7"/>
      <c r="G33" s="7">
        <v>170</v>
      </c>
    </row>
    <row r="34" spans="1:7" x14ac:dyDescent="0.2">
      <c r="A34" s="72" t="s">
        <v>10</v>
      </c>
      <c r="B34" s="7"/>
      <c r="C34" s="8">
        <v>660</v>
      </c>
      <c r="D34" s="8"/>
      <c r="E34" s="7">
        <v>660</v>
      </c>
      <c r="F34" s="7"/>
      <c r="G34" s="7"/>
    </row>
    <row r="35" spans="1:7" x14ac:dyDescent="0.2">
      <c r="A35" s="72" t="s">
        <v>34</v>
      </c>
      <c r="B35" s="17"/>
      <c r="C35" s="17"/>
      <c r="D35" s="17"/>
      <c r="E35" s="17">
        <v>185</v>
      </c>
      <c r="F35" s="3"/>
      <c r="G35" s="17"/>
    </row>
    <row r="36" spans="1:7" x14ac:dyDescent="0.2">
      <c r="A36" s="72" t="s">
        <v>40</v>
      </c>
      <c r="B36" s="7">
        <v>80</v>
      </c>
      <c r="C36" s="8"/>
      <c r="D36" s="8"/>
      <c r="E36" s="8"/>
      <c r="F36" s="8"/>
      <c r="G36" s="8"/>
    </row>
    <row r="37" spans="1:7" s="6" customFormat="1" x14ac:dyDescent="0.2">
      <c r="A37" s="73" t="s">
        <v>55</v>
      </c>
      <c r="B37" s="14">
        <f>SUM(B25:B36)-B36</f>
        <v>2683</v>
      </c>
      <c r="C37" s="16">
        <f>SUM(C25:C36)</f>
        <v>2160</v>
      </c>
      <c r="D37" s="16"/>
      <c r="E37" s="16">
        <f>SUM(E25:E36)</f>
        <v>2410</v>
      </c>
      <c r="F37" s="16">
        <f>SUM(F25:F36)</f>
        <v>700</v>
      </c>
      <c r="G37" s="16">
        <f>SUM(G25:G36)</f>
        <v>870</v>
      </c>
    </row>
    <row r="38" spans="1:7" x14ac:dyDescent="0.2">
      <c r="A38" s="73"/>
      <c r="B38" s="14"/>
      <c r="C38" s="8"/>
      <c r="D38" s="8"/>
      <c r="E38" s="8"/>
      <c r="F38" s="8"/>
      <c r="G38" s="8"/>
    </row>
    <row r="39" spans="1:7" x14ac:dyDescent="0.2">
      <c r="A39" s="73" t="s">
        <v>13</v>
      </c>
      <c r="B39" s="18">
        <f>SUM(B21+B37)</f>
        <v>51530.45</v>
      </c>
      <c r="C39" s="18">
        <f>SUM(C21+C37)</f>
        <v>51361.45</v>
      </c>
      <c r="D39" s="18"/>
      <c r="E39" s="18">
        <f>SUM(E21+E37)</f>
        <v>66174.450000000012</v>
      </c>
      <c r="F39" s="18">
        <f>SUM(F21+F37)</f>
        <v>46393.139999999985</v>
      </c>
      <c r="G39" s="18">
        <f>SUM(G21+G37)</f>
        <v>49213.45</v>
      </c>
    </row>
    <row r="40" spans="1:7" x14ac:dyDescent="0.2">
      <c r="A40" s="72" t="s">
        <v>81</v>
      </c>
      <c r="B40" s="4">
        <f>SUM(B22+B37)</f>
        <v>74160.45</v>
      </c>
      <c r="C40" s="4">
        <f>SUM(C22+C37)</f>
        <v>73991.45</v>
      </c>
      <c r="D40" s="4"/>
      <c r="E40" s="4">
        <f>SUM(E22+E37)</f>
        <v>88804.45</v>
      </c>
      <c r="F40" s="4">
        <f t="shared" ref="F40:G40" si="0">SUM(F22+F37)</f>
        <v>67542.139999999985</v>
      </c>
      <c r="G40" s="4">
        <f t="shared" si="0"/>
        <v>71843.45</v>
      </c>
    </row>
    <row r="41" spans="1:7" x14ac:dyDescent="0.2">
      <c r="B41" s="7"/>
      <c r="C41" s="8"/>
      <c r="D41" s="8"/>
      <c r="E41" s="7"/>
      <c r="F41" s="7"/>
      <c r="G41" s="7"/>
    </row>
    <row r="42" spans="1:7" x14ac:dyDescent="0.2">
      <c r="A42" s="73" t="s">
        <v>14</v>
      </c>
      <c r="B42" s="7"/>
      <c r="C42" s="8"/>
      <c r="D42" s="8"/>
      <c r="E42" s="7"/>
      <c r="F42" s="7"/>
      <c r="G42" s="7"/>
    </row>
    <row r="43" spans="1:7" x14ac:dyDescent="0.2">
      <c r="A43" s="72" t="s">
        <v>15</v>
      </c>
      <c r="B43" s="7">
        <v>12606</v>
      </c>
      <c r="C43" s="8">
        <v>12606</v>
      </c>
      <c r="D43" s="8"/>
      <c r="E43" s="7">
        <v>13752</v>
      </c>
      <c r="F43" s="7">
        <v>12924</v>
      </c>
      <c r="G43" s="7">
        <v>11460</v>
      </c>
    </row>
    <row r="44" spans="1:7" x14ac:dyDescent="0.2">
      <c r="A44" s="72" t="s">
        <v>42</v>
      </c>
      <c r="B44" s="7">
        <v>8150</v>
      </c>
      <c r="C44" s="8">
        <v>8375</v>
      </c>
      <c r="E44" s="7">
        <v>9075</v>
      </c>
      <c r="F44" s="7">
        <v>8463</v>
      </c>
      <c r="G44" s="7">
        <v>7800</v>
      </c>
    </row>
    <row r="45" spans="1:7" x14ac:dyDescent="0.2">
      <c r="A45" s="73" t="s">
        <v>16</v>
      </c>
      <c r="B45" s="14">
        <f>SUM(B43:B44)</f>
        <v>20756</v>
      </c>
      <c r="C45" s="14">
        <f>SUM(C43:C44)</f>
        <v>20981</v>
      </c>
      <c r="D45" s="14"/>
      <c r="E45" s="14">
        <f>SUM(E43:E44)</f>
        <v>22827</v>
      </c>
      <c r="F45" s="14">
        <f>SUM(F43:F44)</f>
        <v>21387</v>
      </c>
      <c r="G45" s="14">
        <f>SUM(G43:G44)</f>
        <v>19260</v>
      </c>
    </row>
    <row r="46" spans="1:7" x14ac:dyDescent="0.2">
      <c r="B46" s="7"/>
      <c r="C46" s="8"/>
      <c r="D46" s="8"/>
      <c r="E46" s="7"/>
      <c r="F46" s="7"/>
      <c r="G46" s="7"/>
    </row>
    <row r="47" spans="1:7" x14ac:dyDescent="0.2">
      <c r="A47" s="73" t="s">
        <v>17</v>
      </c>
      <c r="B47" s="7"/>
      <c r="C47" s="8"/>
      <c r="D47" s="8"/>
      <c r="E47" s="7"/>
      <c r="F47" s="7"/>
      <c r="G47" s="7"/>
    </row>
    <row r="48" spans="1:7" x14ac:dyDescent="0.2">
      <c r="A48" s="72" t="s">
        <v>18</v>
      </c>
      <c r="B48" s="7">
        <v>2572</v>
      </c>
      <c r="C48" s="8">
        <v>2572</v>
      </c>
      <c r="D48" s="8"/>
      <c r="E48" s="7">
        <v>2786</v>
      </c>
      <c r="F48" s="7">
        <v>2704</v>
      </c>
      <c r="G48" s="7">
        <v>2304</v>
      </c>
    </row>
    <row r="49" spans="1:7" x14ac:dyDescent="0.2">
      <c r="A49" s="72" t="s">
        <v>27</v>
      </c>
      <c r="B49" s="7">
        <v>475</v>
      </c>
      <c r="C49" s="8">
        <v>475</v>
      </c>
      <c r="D49" s="8"/>
      <c r="E49" s="7">
        <v>498</v>
      </c>
      <c r="F49" s="7">
        <v>498</v>
      </c>
      <c r="G49" s="7">
        <v>452</v>
      </c>
    </row>
    <row r="50" spans="1:7" x14ac:dyDescent="0.2">
      <c r="A50" s="72" t="s">
        <v>41</v>
      </c>
      <c r="B50" s="7">
        <v>1926</v>
      </c>
      <c r="C50" s="8">
        <v>1926</v>
      </c>
      <c r="D50" s="8"/>
      <c r="E50" s="7">
        <v>2024</v>
      </c>
      <c r="F50" s="7">
        <v>2024</v>
      </c>
      <c r="G50" s="7">
        <v>1804</v>
      </c>
    </row>
    <row r="51" spans="1:7" x14ac:dyDescent="0.2">
      <c r="A51" s="73" t="s">
        <v>19</v>
      </c>
      <c r="B51" s="14">
        <f>SUM(B48:B50)</f>
        <v>4973</v>
      </c>
      <c r="C51" s="14">
        <f>SUM(C48:C50)</f>
        <v>4973</v>
      </c>
      <c r="D51" s="14"/>
      <c r="E51" s="14">
        <f>SUM(E48:E50)</f>
        <v>5308</v>
      </c>
      <c r="F51" s="14">
        <f>SUM(F48:F50)</f>
        <v>5226</v>
      </c>
      <c r="G51" s="14">
        <f>SUM(G48:G50)</f>
        <v>4560</v>
      </c>
    </row>
    <row r="52" spans="1:7" x14ac:dyDescent="0.2">
      <c r="B52" s="7"/>
      <c r="C52" s="8"/>
      <c r="D52" s="8"/>
      <c r="E52" s="7"/>
      <c r="F52" s="7"/>
      <c r="G52" s="7"/>
    </row>
    <row r="53" spans="1:7" x14ac:dyDescent="0.2">
      <c r="A53" s="73" t="s">
        <v>20</v>
      </c>
      <c r="B53" s="14">
        <f>+B45+B51</f>
        <v>25729</v>
      </c>
      <c r="C53" s="14">
        <f>+C45+C51</f>
        <v>25954</v>
      </c>
      <c r="D53" s="14"/>
      <c r="E53" s="14">
        <f>+E45+E51</f>
        <v>28135</v>
      </c>
      <c r="F53" s="14">
        <f>+F45+F51</f>
        <v>26613</v>
      </c>
      <c r="G53" s="14">
        <f>+G45+G51</f>
        <v>23820</v>
      </c>
    </row>
    <row r="54" spans="1:7" x14ac:dyDescent="0.2">
      <c r="B54" s="7"/>
      <c r="C54" s="8"/>
      <c r="D54" s="8"/>
      <c r="E54" s="7"/>
      <c r="F54" s="7"/>
      <c r="G54" s="7"/>
    </row>
    <row r="55" spans="1:7" x14ac:dyDescent="0.2">
      <c r="B55" s="7"/>
      <c r="C55" s="8"/>
      <c r="D55" s="8"/>
      <c r="E55" s="7"/>
      <c r="F55" s="7"/>
      <c r="G55" s="7"/>
    </row>
    <row r="56" spans="1:7" x14ac:dyDescent="0.2">
      <c r="A56" s="73" t="s">
        <v>57</v>
      </c>
      <c r="B56" s="14">
        <f>+B39+B53</f>
        <v>77259.45</v>
      </c>
      <c r="C56" s="16">
        <f>+C39+C53</f>
        <v>77315.45</v>
      </c>
      <c r="D56" s="16"/>
      <c r="E56" s="14">
        <f>+E39+E53</f>
        <v>94309.450000000012</v>
      </c>
      <c r="F56" s="14">
        <f>+F39+F53</f>
        <v>73006.139999999985</v>
      </c>
      <c r="G56" s="14">
        <f>+G39+G53</f>
        <v>73033.45</v>
      </c>
    </row>
    <row r="57" spans="1:7" x14ac:dyDescent="0.2">
      <c r="A57" s="72" t="s">
        <v>82</v>
      </c>
      <c r="B57" s="14">
        <f>+B40+B53</f>
        <v>99889.45</v>
      </c>
      <c r="C57" s="16">
        <f>+C40+C53</f>
        <v>99945.45</v>
      </c>
      <c r="D57" s="16"/>
      <c r="E57" s="14">
        <f>+E40+E53</f>
        <v>116939.45</v>
      </c>
      <c r="F57" s="14">
        <f>+F40+F53</f>
        <v>94155.139999999985</v>
      </c>
      <c r="G57" s="14">
        <f>+G40+G53</f>
        <v>95663.45</v>
      </c>
    </row>
    <row r="58" spans="1:7" x14ac:dyDescent="0.2">
      <c r="F58" s="1"/>
    </row>
    <row r="59" spans="1:7" x14ac:dyDescent="0.2">
      <c r="B59" s="3"/>
      <c r="C59" s="3"/>
      <c r="D59" s="3"/>
      <c r="E59" s="3"/>
      <c r="F59" s="3"/>
      <c r="G59" s="3"/>
    </row>
    <row r="60" spans="1:7" x14ac:dyDescent="0.2">
      <c r="B60" s="19"/>
      <c r="C60" s="19"/>
      <c r="F60" s="1"/>
    </row>
    <row r="61" spans="1:7" x14ac:dyDescent="0.2">
      <c r="F61" s="1"/>
    </row>
    <row r="63" spans="1:7" ht="135" x14ac:dyDescent="0.2">
      <c r="A63" s="24" t="s">
        <v>59</v>
      </c>
    </row>
    <row r="65" spans="3:3" x14ac:dyDescent="0.2">
      <c r="C65" s="19"/>
    </row>
  </sheetData>
  <phoneticPr fontId="4" type="noConversion"/>
  <printOptions gridLines="1"/>
  <pageMargins left="0.7" right="0.7" top="0.75" bottom="0.75" header="0.3" footer="0.3"/>
  <pageSetup scale="66"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20"/>
  <sheetViews>
    <sheetView workbookViewId="0">
      <selection activeCell="B13" sqref="B13"/>
    </sheetView>
  </sheetViews>
  <sheetFormatPr baseColWidth="10" defaultColWidth="10.83203125" defaultRowHeight="16" x14ac:dyDescent="0.2"/>
  <cols>
    <col min="1" max="1" width="56" style="1" customWidth="1"/>
    <col min="2" max="2" width="20.5" style="2" customWidth="1"/>
    <col min="3" max="16384" width="10.83203125" style="1"/>
  </cols>
  <sheetData>
    <row r="1" spans="1:2" ht="17" x14ac:dyDescent="0.2">
      <c r="A1" s="9" t="s">
        <v>50</v>
      </c>
      <c r="B1" s="12" t="s">
        <v>48</v>
      </c>
    </row>
    <row r="2" spans="1:2" ht="17" x14ac:dyDescent="0.2">
      <c r="A2" s="9" t="s">
        <v>49</v>
      </c>
      <c r="B2" s="1">
        <v>1211</v>
      </c>
    </row>
    <row r="3" spans="1:2" x14ac:dyDescent="0.2">
      <c r="A3" s="10" t="s">
        <v>44</v>
      </c>
      <c r="B3" s="1">
        <v>1209</v>
      </c>
    </row>
    <row r="4" spans="1:2" x14ac:dyDescent="0.2">
      <c r="A4" s="11" t="s">
        <v>45</v>
      </c>
      <c r="B4" s="1">
        <v>1241</v>
      </c>
    </row>
    <row r="5" spans="1:2" x14ac:dyDescent="0.2">
      <c r="A5" s="1" t="s">
        <v>46</v>
      </c>
      <c r="B5" s="1">
        <v>1032</v>
      </c>
    </row>
    <row r="6" spans="1:2" x14ac:dyDescent="0.2">
      <c r="A6" s="11" t="s">
        <v>47</v>
      </c>
      <c r="B6" s="1">
        <v>1037</v>
      </c>
    </row>
    <row r="7" spans="1:2" x14ac:dyDescent="0.2">
      <c r="A7" s="1" t="s">
        <v>56</v>
      </c>
      <c r="B7" s="13">
        <f>AVERAGE(B2:B6)</f>
        <v>1146</v>
      </c>
    </row>
    <row r="9" spans="1:2" x14ac:dyDescent="0.2">
      <c r="A9" s="1" t="s">
        <v>52</v>
      </c>
      <c r="B9" s="2">
        <f>B7*11</f>
        <v>12606</v>
      </c>
    </row>
    <row r="10" spans="1:2" x14ac:dyDescent="0.2">
      <c r="A10" s="1" t="s">
        <v>51</v>
      </c>
      <c r="B10" s="2">
        <f>B7*11</f>
        <v>12606</v>
      </c>
    </row>
    <row r="11" spans="1:2" x14ac:dyDescent="0.2">
      <c r="A11" s="1" t="s">
        <v>53</v>
      </c>
      <c r="B11" s="2">
        <f>B7*12</f>
        <v>13752</v>
      </c>
    </row>
    <row r="12" spans="1:2" x14ac:dyDescent="0.2">
      <c r="A12" s="1" t="s">
        <v>54</v>
      </c>
      <c r="B12" s="2">
        <f>B7*10</f>
        <v>11460</v>
      </c>
    </row>
    <row r="20" spans="1:1" x14ac:dyDescent="0.2">
      <c r="A20" s="11"/>
    </row>
  </sheetData>
  <pageMargins left="0.7" right="0.7" top="0.75" bottom="0.75" header="0.3" footer="0.3"/>
  <pageSetup orientation="portrait" horizontalDpi="0" verticalDpi="0"/>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E7CB5-8F51-A545-9669-C8B978558AE5}">
  <dimension ref="A3:E42"/>
  <sheetViews>
    <sheetView workbookViewId="0">
      <selection activeCell="C39" sqref="C39"/>
    </sheetView>
  </sheetViews>
  <sheetFormatPr baseColWidth="10" defaultRowHeight="16" x14ac:dyDescent="0.2"/>
  <cols>
    <col min="1" max="1" width="58" style="78" customWidth="1"/>
    <col min="2" max="2" width="16" customWidth="1"/>
    <col min="3" max="3" width="13.6640625" customWidth="1"/>
    <col min="4" max="4" width="14" customWidth="1"/>
    <col min="5" max="5" width="16.5" customWidth="1"/>
  </cols>
  <sheetData>
    <row r="3" spans="1:4" x14ac:dyDescent="0.2">
      <c r="A3" s="73" t="s">
        <v>64</v>
      </c>
      <c r="B3" s="1"/>
      <c r="C3" s="2"/>
      <c r="D3" s="2"/>
    </row>
    <row r="4" spans="1:4" x14ac:dyDescent="0.2">
      <c r="A4" s="74" t="s">
        <v>63</v>
      </c>
      <c r="B4" s="1"/>
      <c r="C4" s="2"/>
      <c r="D4" s="2"/>
    </row>
    <row r="5" spans="1:4" x14ac:dyDescent="0.2">
      <c r="A5" s="72" t="s">
        <v>0</v>
      </c>
      <c r="B5" s="5" t="s">
        <v>1</v>
      </c>
      <c r="C5" s="2" t="s">
        <v>70</v>
      </c>
      <c r="D5" s="2" t="s">
        <v>71</v>
      </c>
    </row>
    <row r="6" spans="1:4" ht="34" x14ac:dyDescent="0.2">
      <c r="A6" s="75" t="s">
        <v>69</v>
      </c>
      <c r="B6" s="7">
        <v>41710</v>
      </c>
      <c r="C6" s="2">
        <v>20855</v>
      </c>
      <c r="D6" s="2">
        <v>20855</v>
      </c>
    </row>
    <row r="7" spans="1:4" x14ac:dyDescent="0.2">
      <c r="A7" s="72" t="s">
        <v>6</v>
      </c>
      <c r="B7" s="7">
        <v>2670</v>
      </c>
      <c r="C7" s="2">
        <v>1335</v>
      </c>
      <c r="D7" s="2">
        <v>1335</v>
      </c>
    </row>
    <row r="8" spans="1:4" x14ac:dyDescent="0.2">
      <c r="A8" s="72" t="s">
        <v>25</v>
      </c>
      <c r="B8" s="7">
        <v>82.45</v>
      </c>
      <c r="C8" s="2">
        <v>82.45</v>
      </c>
      <c r="D8" s="2">
        <v>0</v>
      </c>
    </row>
    <row r="9" spans="1:4" x14ac:dyDescent="0.2">
      <c r="A9" s="72" t="s">
        <v>68</v>
      </c>
      <c r="B9" s="7">
        <v>2919</v>
      </c>
      <c r="C9" s="2">
        <v>1459.5</v>
      </c>
      <c r="D9" s="2">
        <v>1459.5</v>
      </c>
    </row>
    <row r="10" spans="1:4" x14ac:dyDescent="0.2">
      <c r="A10" s="72" t="s">
        <v>7</v>
      </c>
      <c r="B10" s="7">
        <v>50</v>
      </c>
      <c r="C10" s="2">
        <v>50</v>
      </c>
      <c r="D10" s="2">
        <v>0</v>
      </c>
    </row>
    <row r="11" spans="1:4" x14ac:dyDescent="0.2">
      <c r="A11" s="72" t="s">
        <v>8</v>
      </c>
      <c r="B11" s="7">
        <v>150</v>
      </c>
      <c r="C11" s="2">
        <v>75</v>
      </c>
      <c r="D11" s="2">
        <v>75</v>
      </c>
    </row>
    <row r="12" spans="1:4" x14ac:dyDescent="0.2">
      <c r="A12" s="72" t="s">
        <v>28</v>
      </c>
      <c r="B12" s="7">
        <v>571</v>
      </c>
      <c r="C12" s="2">
        <v>285.5</v>
      </c>
      <c r="D12" s="2">
        <v>285.5</v>
      </c>
    </row>
    <row r="13" spans="1:4" x14ac:dyDescent="0.2">
      <c r="A13" s="72" t="s">
        <v>61</v>
      </c>
      <c r="B13" s="7">
        <v>322</v>
      </c>
      <c r="C13" s="2">
        <v>161</v>
      </c>
      <c r="D13" s="2">
        <v>161</v>
      </c>
    </row>
    <row r="14" spans="1:4" x14ac:dyDescent="0.2">
      <c r="A14" s="72" t="s">
        <v>60</v>
      </c>
      <c r="B14" s="7">
        <v>165</v>
      </c>
      <c r="C14" s="2">
        <v>82.5</v>
      </c>
      <c r="D14" s="2">
        <v>82.5</v>
      </c>
    </row>
    <row r="15" spans="1:4" x14ac:dyDescent="0.2">
      <c r="A15" s="72" t="s">
        <v>23</v>
      </c>
      <c r="B15" s="7">
        <v>160</v>
      </c>
      <c r="C15" s="2">
        <v>160</v>
      </c>
      <c r="D15" s="2">
        <v>0</v>
      </c>
    </row>
    <row r="16" spans="1:4" ht="17" thickBot="1" x14ac:dyDescent="0.25">
      <c r="A16" s="76" t="s">
        <v>11</v>
      </c>
      <c r="B16" s="39">
        <v>48</v>
      </c>
      <c r="C16" s="40">
        <v>24</v>
      </c>
      <c r="D16" s="40">
        <v>24</v>
      </c>
    </row>
    <row r="17" spans="1:5" ht="17" thickBot="1" x14ac:dyDescent="0.25">
      <c r="A17" s="77" t="s">
        <v>72</v>
      </c>
      <c r="B17" s="45">
        <f>SUM(B6:B16)</f>
        <v>48847.45</v>
      </c>
      <c r="C17" s="45">
        <f>SUM(C6:C16)</f>
        <v>24569.95</v>
      </c>
      <c r="D17" s="46">
        <f>SUM(D6:D16)</f>
        <v>24277.5</v>
      </c>
      <c r="E17" s="43"/>
    </row>
    <row r="20" spans="1:5" x14ac:dyDescent="0.2">
      <c r="A20" s="73" t="s">
        <v>37</v>
      </c>
      <c r="B20" s="14" t="s">
        <v>73</v>
      </c>
      <c r="C20" s="1" t="s">
        <v>74</v>
      </c>
      <c r="D20" s="1" t="s">
        <v>75</v>
      </c>
    </row>
    <row r="21" spans="1:5" x14ac:dyDescent="0.2">
      <c r="A21" s="72" t="s">
        <v>29</v>
      </c>
      <c r="B21" s="8">
        <v>1000</v>
      </c>
      <c r="C21" s="2">
        <v>500</v>
      </c>
      <c r="D21" s="2">
        <v>500</v>
      </c>
    </row>
    <row r="22" spans="1:5" x14ac:dyDescent="0.2">
      <c r="A22" s="72" t="s">
        <v>30</v>
      </c>
      <c r="B22" s="17">
        <f>98+605+142+8+8+15+15+6+3+40</f>
        <v>940</v>
      </c>
      <c r="C22" s="2">
        <v>940</v>
      </c>
      <c r="D22" s="2">
        <v>0</v>
      </c>
    </row>
    <row r="23" spans="1:5" x14ac:dyDescent="0.2">
      <c r="A23" s="72" t="s">
        <v>39</v>
      </c>
      <c r="B23" s="17">
        <v>500</v>
      </c>
      <c r="C23" s="2">
        <v>250</v>
      </c>
      <c r="D23" s="2">
        <v>250</v>
      </c>
    </row>
    <row r="24" spans="1:5" x14ac:dyDescent="0.2">
      <c r="A24" s="72" t="s">
        <v>31</v>
      </c>
      <c r="B24" s="17">
        <v>100</v>
      </c>
      <c r="C24" s="2">
        <v>50</v>
      </c>
      <c r="D24" s="2">
        <v>50</v>
      </c>
    </row>
    <row r="25" spans="1:5" x14ac:dyDescent="0.2">
      <c r="A25" s="72" t="s">
        <v>36</v>
      </c>
      <c r="B25" s="17">
        <v>48</v>
      </c>
      <c r="C25" s="2">
        <v>48</v>
      </c>
      <c r="D25" s="2">
        <v>0</v>
      </c>
    </row>
    <row r="26" spans="1:5" ht="17" thickBot="1" x14ac:dyDescent="0.25">
      <c r="A26" s="76" t="s">
        <v>33</v>
      </c>
      <c r="B26" s="47">
        <v>95</v>
      </c>
      <c r="C26" s="40">
        <v>95</v>
      </c>
      <c r="D26" s="40">
        <v>0</v>
      </c>
    </row>
    <row r="27" spans="1:5" ht="17" thickBot="1" x14ac:dyDescent="0.25">
      <c r="A27" s="79" t="s">
        <v>55</v>
      </c>
      <c r="B27" s="50">
        <f>SUM(B21:B26)</f>
        <v>2683</v>
      </c>
      <c r="C27" s="51">
        <f>SUM(C21:C26)</f>
        <v>1883</v>
      </c>
      <c r="D27" s="52">
        <f>SUM(D21:D26)</f>
        <v>800</v>
      </c>
      <c r="E27" s="43"/>
    </row>
    <row r="28" spans="1:5" x14ac:dyDescent="0.2">
      <c r="A28" s="80"/>
      <c r="B28" s="36"/>
      <c r="C28" s="32"/>
      <c r="D28" s="32"/>
    </row>
    <row r="29" spans="1:5" x14ac:dyDescent="0.2">
      <c r="A29" s="80"/>
      <c r="B29" s="55"/>
      <c r="C29" s="32"/>
      <c r="D29" s="32"/>
    </row>
    <row r="30" spans="1:5" x14ac:dyDescent="0.2">
      <c r="A30" s="73" t="s">
        <v>14</v>
      </c>
      <c r="B30" s="14" t="s">
        <v>76</v>
      </c>
      <c r="C30" s="6" t="s">
        <v>70</v>
      </c>
      <c r="D30" s="6" t="s">
        <v>75</v>
      </c>
    </row>
    <row r="31" spans="1:5" x14ac:dyDescent="0.2">
      <c r="A31" s="72" t="s">
        <v>15</v>
      </c>
      <c r="B31" s="7">
        <v>12606</v>
      </c>
      <c r="C31" s="2">
        <v>6303</v>
      </c>
      <c r="D31" s="2">
        <v>6303</v>
      </c>
    </row>
    <row r="32" spans="1:5" x14ac:dyDescent="0.2">
      <c r="A32" s="72" t="s">
        <v>42</v>
      </c>
      <c r="B32" s="7">
        <v>8150</v>
      </c>
      <c r="C32" s="2">
        <v>4075</v>
      </c>
      <c r="D32" s="2">
        <v>4075</v>
      </c>
    </row>
    <row r="33" spans="1:5" x14ac:dyDescent="0.2">
      <c r="A33" s="72" t="s">
        <v>18</v>
      </c>
      <c r="B33" s="7">
        <v>2572</v>
      </c>
      <c r="C33" s="2">
        <v>1286</v>
      </c>
      <c r="D33" s="2">
        <v>1286</v>
      </c>
    </row>
    <row r="34" spans="1:5" x14ac:dyDescent="0.2">
      <c r="A34" s="72" t="s">
        <v>79</v>
      </c>
      <c r="B34" s="7">
        <v>475</v>
      </c>
      <c r="C34" s="2">
        <v>237.5</v>
      </c>
      <c r="D34" s="2">
        <v>237.5</v>
      </c>
    </row>
    <row r="35" spans="1:5" ht="17" thickBot="1" x14ac:dyDescent="0.25">
      <c r="A35" s="76" t="s">
        <v>41</v>
      </c>
      <c r="B35" s="39">
        <v>1926</v>
      </c>
      <c r="C35" s="40">
        <v>963</v>
      </c>
      <c r="D35" s="40">
        <v>963</v>
      </c>
    </row>
    <row r="36" spans="1:5" ht="17" thickBot="1" x14ac:dyDescent="0.25">
      <c r="A36" s="79" t="s">
        <v>20</v>
      </c>
      <c r="B36" s="50">
        <f>SUM(B31:B35)</f>
        <v>25729</v>
      </c>
      <c r="C36" s="56">
        <f>SUM(C31:C35)</f>
        <v>12864.5</v>
      </c>
      <c r="D36" s="57">
        <f>SUM(D31:D35)</f>
        <v>12864.5</v>
      </c>
      <c r="E36" s="43"/>
    </row>
    <row r="38" spans="1:5" ht="61" x14ac:dyDescent="0.2">
      <c r="A38" s="26" t="s">
        <v>77</v>
      </c>
    </row>
    <row r="39" spans="1:5" ht="46" x14ac:dyDescent="0.2">
      <c r="A39" s="27" t="s">
        <v>65</v>
      </c>
    </row>
    <row r="40" spans="1:5" ht="31" x14ac:dyDescent="0.2">
      <c r="A40" s="27" t="s">
        <v>66</v>
      </c>
    </row>
    <row r="41" spans="1:5" x14ac:dyDescent="0.2">
      <c r="A41" s="28"/>
    </row>
    <row r="42" spans="1:5" ht="46" x14ac:dyDescent="0.2">
      <c r="A42" s="58" t="s">
        <v>67</v>
      </c>
    </row>
  </sheetData>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6A9DC-F659-1644-A55B-A0E17ECC0C92}">
  <dimension ref="A2:E313"/>
  <sheetViews>
    <sheetView workbookViewId="0">
      <selection activeCell="A34" sqref="A34"/>
    </sheetView>
  </sheetViews>
  <sheetFormatPr baseColWidth="10" defaultRowHeight="16" x14ac:dyDescent="0.2"/>
  <cols>
    <col min="1" max="1" width="50.1640625" customWidth="1"/>
    <col min="2" max="2" width="19.5" style="1" customWidth="1"/>
    <col min="3" max="3" width="14.83203125" customWidth="1"/>
    <col min="4" max="4" width="13.33203125" customWidth="1"/>
    <col min="5" max="5" width="17" customWidth="1"/>
  </cols>
  <sheetData>
    <row r="2" spans="1:4" x14ac:dyDescent="0.2">
      <c r="B2" s="38"/>
    </row>
    <row r="3" spans="1:4" x14ac:dyDescent="0.2">
      <c r="A3" s="6" t="s">
        <v>64</v>
      </c>
      <c r="C3" s="1"/>
      <c r="D3" s="1"/>
    </row>
    <row r="4" spans="1:4" x14ac:dyDescent="0.2">
      <c r="A4" s="25" t="s">
        <v>63</v>
      </c>
      <c r="C4" s="1"/>
      <c r="D4" s="1"/>
    </row>
    <row r="5" spans="1:4" x14ac:dyDescent="0.2">
      <c r="A5" s="1" t="s">
        <v>0</v>
      </c>
      <c r="B5" s="5" t="s">
        <v>2</v>
      </c>
      <c r="C5" s="6" t="s">
        <v>70</v>
      </c>
      <c r="D5" s="6" t="s">
        <v>71</v>
      </c>
    </row>
    <row r="6" spans="1:4" ht="34" x14ac:dyDescent="0.2">
      <c r="A6" s="37" t="s">
        <v>69</v>
      </c>
      <c r="B6" s="7">
        <v>41710</v>
      </c>
      <c r="C6" s="2">
        <v>20855</v>
      </c>
      <c r="D6" s="2">
        <v>20855</v>
      </c>
    </row>
    <row r="7" spans="1:4" x14ac:dyDescent="0.2">
      <c r="A7" s="1" t="s">
        <v>6</v>
      </c>
      <c r="B7" s="7">
        <v>2670</v>
      </c>
      <c r="C7" s="2">
        <v>1335</v>
      </c>
      <c r="D7" s="2">
        <v>1335</v>
      </c>
    </row>
    <row r="8" spans="1:4" x14ac:dyDescent="0.2">
      <c r="A8" s="1" t="s">
        <v>25</v>
      </c>
      <c r="B8" s="8">
        <v>82.45</v>
      </c>
      <c r="C8" s="2">
        <v>82.45</v>
      </c>
      <c r="D8" s="2">
        <v>0</v>
      </c>
    </row>
    <row r="9" spans="1:4" x14ac:dyDescent="0.2">
      <c r="A9" s="1" t="s">
        <v>78</v>
      </c>
      <c r="B9" s="8">
        <v>2919</v>
      </c>
      <c r="C9" s="2">
        <v>1459.5</v>
      </c>
      <c r="D9" s="2">
        <v>1459.5</v>
      </c>
    </row>
    <row r="10" spans="1:4" x14ac:dyDescent="0.2">
      <c r="A10" s="1" t="s">
        <v>8</v>
      </c>
      <c r="B10" s="8">
        <v>150</v>
      </c>
      <c r="C10" s="2">
        <v>75</v>
      </c>
      <c r="D10" s="2">
        <v>75</v>
      </c>
    </row>
    <row r="11" spans="1:4" x14ac:dyDescent="0.2">
      <c r="A11" s="1" t="s">
        <v>22</v>
      </c>
      <c r="B11" s="8">
        <v>67</v>
      </c>
      <c r="C11" s="2">
        <v>33.5</v>
      </c>
      <c r="D11" s="2">
        <v>33.5</v>
      </c>
    </row>
    <row r="12" spans="1:4" x14ac:dyDescent="0.2">
      <c r="A12" s="1" t="s">
        <v>28</v>
      </c>
      <c r="B12" s="8">
        <v>571</v>
      </c>
      <c r="C12" s="2">
        <v>285.5</v>
      </c>
      <c r="D12" s="2">
        <v>285.5</v>
      </c>
    </row>
    <row r="13" spans="1:4" x14ac:dyDescent="0.2">
      <c r="A13" s="1" t="s">
        <v>61</v>
      </c>
      <c r="B13" s="7">
        <v>242</v>
      </c>
      <c r="C13" s="2">
        <v>121</v>
      </c>
      <c r="D13" s="2">
        <v>121</v>
      </c>
    </row>
    <row r="14" spans="1:4" x14ac:dyDescent="0.2">
      <c r="A14" s="1" t="s">
        <v>60</v>
      </c>
      <c r="B14" s="7">
        <v>582</v>
      </c>
      <c r="C14" s="2">
        <v>291</v>
      </c>
      <c r="D14" s="2">
        <v>291</v>
      </c>
    </row>
    <row r="15" spans="1:4" x14ac:dyDescent="0.2">
      <c r="A15" s="1" t="s">
        <v>23</v>
      </c>
      <c r="B15" s="8">
        <v>160</v>
      </c>
      <c r="C15" s="2">
        <v>160</v>
      </c>
      <c r="D15" s="2">
        <v>0</v>
      </c>
    </row>
    <row r="16" spans="1:4" ht="17" thickBot="1" x14ac:dyDescent="0.25">
      <c r="A16" s="38" t="s">
        <v>11</v>
      </c>
      <c r="B16" s="29">
        <v>48</v>
      </c>
      <c r="C16" s="40">
        <v>24</v>
      </c>
      <c r="D16" s="40">
        <v>24</v>
      </c>
    </row>
    <row r="17" spans="1:5" ht="17" thickBot="1" x14ac:dyDescent="0.25">
      <c r="A17" s="44" t="s">
        <v>72</v>
      </c>
      <c r="B17" s="60">
        <f>SUM(B6:B16)</f>
        <v>49201.45</v>
      </c>
      <c r="C17" s="61">
        <f>SUM(C6:C16)</f>
        <v>24721.95</v>
      </c>
      <c r="D17" s="62">
        <f>SUM(D6:D16)</f>
        <v>24479.5</v>
      </c>
      <c r="E17" s="43"/>
    </row>
    <row r="18" spans="1:5" x14ac:dyDescent="0.2">
      <c r="A18" s="63"/>
      <c r="B18" s="64"/>
      <c r="C18" s="53"/>
      <c r="D18" s="53"/>
      <c r="E18" s="43"/>
    </row>
    <row r="19" spans="1:5" x14ac:dyDescent="0.2">
      <c r="B19" s="59"/>
    </row>
    <row r="20" spans="1:5" x14ac:dyDescent="0.2">
      <c r="A20" s="6" t="s">
        <v>37</v>
      </c>
      <c r="B20" s="16" t="s">
        <v>76</v>
      </c>
      <c r="C20" s="6" t="s">
        <v>70</v>
      </c>
      <c r="D20" s="6" t="s">
        <v>75</v>
      </c>
    </row>
    <row r="21" spans="1:5" x14ac:dyDescent="0.2">
      <c r="A21" s="1" t="s">
        <v>29</v>
      </c>
      <c r="B21" s="8">
        <v>200</v>
      </c>
      <c r="C21" s="2">
        <v>100</v>
      </c>
      <c r="D21" s="2">
        <v>100</v>
      </c>
    </row>
    <row r="22" spans="1:5" x14ac:dyDescent="0.2">
      <c r="A22" s="1" t="s">
        <v>39</v>
      </c>
      <c r="B22" s="17">
        <v>1000</v>
      </c>
      <c r="C22" s="2">
        <v>500</v>
      </c>
      <c r="D22" s="2">
        <v>500</v>
      </c>
    </row>
    <row r="23" spans="1:5" x14ac:dyDescent="0.2">
      <c r="A23" s="1" t="s">
        <v>31</v>
      </c>
      <c r="B23" s="17">
        <v>100</v>
      </c>
      <c r="C23" s="2">
        <v>50</v>
      </c>
      <c r="D23" s="2">
        <v>50</v>
      </c>
    </row>
    <row r="24" spans="1:5" x14ac:dyDescent="0.2">
      <c r="A24" s="1" t="s">
        <v>32</v>
      </c>
      <c r="B24" s="17">
        <v>100</v>
      </c>
      <c r="C24" s="2">
        <v>50</v>
      </c>
      <c r="D24" s="2">
        <v>50</v>
      </c>
    </row>
    <row r="25" spans="1:5" x14ac:dyDescent="0.2">
      <c r="A25" s="1" t="s">
        <v>35</v>
      </c>
      <c r="B25" s="17">
        <v>100</v>
      </c>
      <c r="C25" s="2">
        <v>50</v>
      </c>
      <c r="D25" s="2">
        <v>50</v>
      </c>
    </row>
    <row r="26" spans="1:5" ht="17" thickBot="1" x14ac:dyDescent="0.25">
      <c r="A26" s="38" t="s">
        <v>10</v>
      </c>
      <c r="B26" s="29">
        <v>660</v>
      </c>
      <c r="C26" s="40">
        <v>660</v>
      </c>
      <c r="D26" s="40">
        <v>0</v>
      </c>
    </row>
    <row r="27" spans="1:5" ht="17" thickBot="1" x14ac:dyDescent="0.25">
      <c r="A27" s="49" t="s">
        <v>55</v>
      </c>
      <c r="B27" s="66">
        <f>SUM(B21:B26)</f>
        <v>2160</v>
      </c>
      <c r="C27" s="67">
        <f>SUM(C21:C26)</f>
        <v>1410</v>
      </c>
      <c r="D27" s="52">
        <f>SUM(D21:D26)</f>
        <v>750</v>
      </c>
    </row>
    <row r="28" spans="1:5" x14ac:dyDescent="0.2">
      <c r="A28" s="48"/>
      <c r="B28" s="65"/>
      <c r="C28" s="54"/>
      <c r="D28" s="54"/>
    </row>
    <row r="29" spans="1:5" x14ac:dyDescent="0.2">
      <c r="A29" s="1"/>
      <c r="B29" s="8"/>
      <c r="C29" s="1"/>
      <c r="D29" s="1"/>
    </row>
    <row r="30" spans="1:5" x14ac:dyDescent="0.2">
      <c r="A30" s="6" t="s">
        <v>14</v>
      </c>
      <c r="B30" s="16" t="s">
        <v>76</v>
      </c>
      <c r="C30" s="6" t="s">
        <v>70</v>
      </c>
      <c r="D30" s="6" t="s">
        <v>75</v>
      </c>
    </row>
    <row r="31" spans="1:5" x14ac:dyDescent="0.2">
      <c r="A31" s="1" t="s">
        <v>15</v>
      </c>
      <c r="B31" s="8">
        <v>12606</v>
      </c>
      <c r="C31" s="2">
        <v>6303</v>
      </c>
      <c r="D31" s="2">
        <v>6303</v>
      </c>
    </row>
    <row r="32" spans="1:5" x14ac:dyDescent="0.2">
      <c r="A32" s="1" t="s">
        <v>42</v>
      </c>
      <c r="B32" s="8">
        <v>8375</v>
      </c>
      <c r="C32" s="2">
        <v>4187.5</v>
      </c>
      <c r="D32" s="2">
        <v>4187.5</v>
      </c>
    </row>
    <row r="33" spans="1:5" x14ac:dyDescent="0.2">
      <c r="A33" s="1" t="s">
        <v>18</v>
      </c>
      <c r="B33" s="8">
        <v>2572</v>
      </c>
      <c r="C33" s="2">
        <v>1286</v>
      </c>
      <c r="D33" s="2">
        <v>1286</v>
      </c>
    </row>
    <row r="34" spans="1:5" x14ac:dyDescent="0.2">
      <c r="A34" s="72" t="s">
        <v>79</v>
      </c>
      <c r="B34" s="8">
        <v>475</v>
      </c>
      <c r="C34" s="2">
        <v>237.5</v>
      </c>
      <c r="D34" s="2">
        <v>237.5</v>
      </c>
    </row>
    <row r="35" spans="1:5" ht="17" thickBot="1" x14ac:dyDescent="0.25">
      <c r="A35" s="38" t="s">
        <v>41</v>
      </c>
      <c r="B35" s="29">
        <v>1926</v>
      </c>
      <c r="C35" s="40">
        <v>963</v>
      </c>
      <c r="D35" s="40">
        <v>963</v>
      </c>
    </row>
    <row r="36" spans="1:5" ht="17" thickBot="1" x14ac:dyDescent="0.25">
      <c r="A36" s="49" t="s">
        <v>20</v>
      </c>
      <c r="B36" s="50">
        <f>SUM(B31:B35)</f>
        <v>25954</v>
      </c>
      <c r="C36" s="41">
        <f>SUM(C31:C35)</f>
        <v>12977</v>
      </c>
      <c r="D36" s="42">
        <f>SUM(D31:D35)</f>
        <v>12977</v>
      </c>
      <c r="E36" s="43"/>
    </row>
    <row r="37" spans="1:5" x14ac:dyDescent="0.2">
      <c r="B37" s="68"/>
    </row>
    <row r="38" spans="1:5" ht="61" x14ac:dyDescent="0.2">
      <c r="A38" s="26" t="s">
        <v>77</v>
      </c>
      <c r="B38" s="30"/>
    </row>
    <row r="39" spans="1:5" ht="46" x14ac:dyDescent="0.2">
      <c r="A39" s="27" t="s">
        <v>65</v>
      </c>
      <c r="B39" s="31"/>
    </row>
    <row r="40" spans="1:5" ht="31" x14ac:dyDescent="0.2">
      <c r="A40" s="27" t="s">
        <v>66</v>
      </c>
      <c r="B40" s="31"/>
    </row>
    <row r="41" spans="1:5" x14ac:dyDescent="0.2">
      <c r="A41" s="28"/>
      <c r="B41" s="32"/>
    </row>
    <row r="42" spans="1:5" ht="61" x14ac:dyDescent="0.2">
      <c r="A42" s="58" t="s">
        <v>67</v>
      </c>
      <c r="B42" s="33"/>
    </row>
    <row r="43" spans="1:5" x14ac:dyDescent="0.2">
      <c r="B43" s="34"/>
    </row>
    <row r="44" spans="1:5" x14ac:dyDescent="0.2">
      <c r="B44" s="32"/>
    </row>
    <row r="45" spans="1:5" x14ac:dyDescent="0.2">
      <c r="B45" s="32"/>
    </row>
    <row r="46" spans="1:5" x14ac:dyDescent="0.2">
      <c r="B46" s="32"/>
    </row>
    <row r="47" spans="1:5" x14ac:dyDescent="0.2">
      <c r="B47" s="32"/>
    </row>
    <row r="48" spans="1:5" x14ac:dyDescent="0.2">
      <c r="B48" s="34"/>
    </row>
    <row r="49" spans="2:2" x14ac:dyDescent="0.2">
      <c r="B49" s="32"/>
    </row>
    <row r="50" spans="2:2" x14ac:dyDescent="0.2">
      <c r="B50" s="32"/>
    </row>
    <row r="51" spans="2:2" x14ac:dyDescent="0.2">
      <c r="B51" s="32"/>
    </row>
    <row r="52" spans="2:2" x14ac:dyDescent="0.2">
      <c r="B52" s="32"/>
    </row>
    <row r="53" spans="2:2" x14ac:dyDescent="0.2">
      <c r="B53" s="32"/>
    </row>
    <row r="54" spans="2:2" x14ac:dyDescent="0.2">
      <c r="B54" s="32"/>
    </row>
    <row r="55" spans="2:2" x14ac:dyDescent="0.2">
      <c r="B55" s="32"/>
    </row>
    <row r="56" spans="2:2" x14ac:dyDescent="0.2">
      <c r="B56" s="32"/>
    </row>
    <row r="57" spans="2:2" x14ac:dyDescent="0.2">
      <c r="B57" s="32"/>
    </row>
    <row r="58" spans="2:2" x14ac:dyDescent="0.2">
      <c r="B58" s="32"/>
    </row>
    <row r="59" spans="2:2" x14ac:dyDescent="0.2">
      <c r="B59" s="32"/>
    </row>
    <row r="60" spans="2:2" x14ac:dyDescent="0.2">
      <c r="B60" s="32"/>
    </row>
    <row r="61" spans="2:2" x14ac:dyDescent="0.2">
      <c r="B61" s="32"/>
    </row>
    <row r="62" spans="2:2" x14ac:dyDescent="0.2">
      <c r="B62" s="32"/>
    </row>
    <row r="63" spans="2:2" x14ac:dyDescent="0.2">
      <c r="B63" s="32"/>
    </row>
    <row r="64" spans="2:2" x14ac:dyDescent="0.2">
      <c r="B64" s="32"/>
    </row>
    <row r="65" spans="2:2" x14ac:dyDescent="0.2">
      <c r="B65" s="32"/>
    </row>
    <row r="66" spans="2:2" x14ac:dyDescent="0.2">
      <c r="B66" s="32"/>
    </row>
    <row r="67" spans="2:2" x14ac:dyDescent="0.2">
      <c r="B67" s="32"/>
    </row>
    <row r="68" spans="2:2" x14ac:dyDescent="0.2">
      <c r="B68" s="32"/>
    </row>
    <row r="69" spans="2:2" x14ac:dyDescent="0.2">
      <c r="B69" s="32"/>
    </row>
    <row r="70" spans="2:2" x14ac:dyDescent="0.2">
      <c r="B70" s="32"/>
    </row>
    <row r="71" spans="2:2" x14ac:dyDescent="0.2">
      <c r="B71" s="32"/>
    </row>
    <row r="72" spans="2:2" x14ac:dyDescent="0.2">
      <c r="B72" s="32"/>
    </row>
    <row r="73" spans="2:2" x14ac:dyDescent="0.2">
      <c r="B73" s="32"/>
    </row>
    <row r="74" spans="2:2" x14ac:dyDescent="0.2">
      <c r="B74" s="32"/>
    </row>
    <row r="75" spans="2:2" x14ac:dyDescent="0.2">
      <c r="B75" s="32"/>
    </row>
    <row r="76" spans="2:2" x14ac:dyDescent="0.2">
      <c r="B76" s="32"/>
    </row>
    <row r="77" spans="2:2" x14ac:dyDescent="0.2">
      <c r="B77" s="32"/>
    </row>
    <row r="78" spans="2:2" x14ac:dyDescent="0.2">
      <c r="B78" s="32"/>
    </row>
    <row r="79" spans="2:2" x14ac:dyDescent="0.2">
      <c r="B79" s="32"/>
    </row>
    <row r="80" spans="2:2" x14ac:dyDescent="0.2">
      <c r="B80" s="32"/>
    </row>
    <row r="81" spans="2:2" x14ac:dyDescent="0.2">
      <c r="B81" s="32"/>
    </row>
    <row r="82" spans="2:2" x14ac:dyDescent="0.2">
      <c r="B82" s="32"/>
    </row>
    <row r="83" spans="2:2" x14ac:dyDescent="0.2">
      <c r="B83" s="32"/>
    </row>
    <row r="84" spans="2:2" x14ac:dyDescent="0.2">
      <c r="B84" s="32"/>
    </row>
    <row r="85" spans="2:2" x14ac:dyDescent="0.2">
      <c r="B85" s="32"/>
    </row>
    <row r="86" spans="2:2" x14ac:dyDescent="0.2">
      <c r="B86" s="32"/>
    </row>
    <row r="87" spans="2:2" x14ac:dyDescent="0.2">
      <c r="B87" s="32"/>
    </row>
    <row r="88" spans="2:2" x14ac:dyDescent="0.2">
      <c r="B88" s="32"/>
    </row>
    <row r="89" spans="2:2" x14ac:dyDescent="0.2">
      <c r="B89" s="32"/>
    </row>
    <row r="90" spans="2:2" x14ac:dyDescent="0.2">
      <c r="B90" s="32"/>
    </row>
    <row r="91" spans="2:2" x14ac:dyDescent="0.2">
      <c r="B91" s="32"/>
    </row>
    <row r="92" spans="2:2" x14ac:dyDescent="0.2">
      <c r="B92" s="32"/>
    </row>
    <row r="93" spans="2:2" x14ac:dyDescent="0.2">
      <c r="B93" s="32"/>
    </row>
    <row r="94" spans="2:2" x14ac:dyDescent="0.2">
      <c r="B94" s="32"/>
    </row>
    <row r="95" spans="2:2" x14ac:dyDescent="0.2">
      <c r="B95" s="32"/>
    </row>
    <row r="96" spans="2:2" x14ac:dyDescent="0.2">
      <c r="B96" s="32"/>
    </row>
    <row r="97" spans="2:2" x14ac:dyDescent="0.2">
      <c r="B97" s="32"/>
    </row>
    <row r="98" spans="2:2" x14ac:dyDescent="0.2">
      <c r="B98" s="32"/>
    </row>
    <row r="99" spans="2:2" x14ac:dyDescent="0.2">
      <c r="B99" s="32"/>
    </row>
    <row r="100" spans="2:2" x14ac:dyDescent="0.2">
      <c r="B100" s="32"/>
    </row>
    <row r="101" spans="2:2" x14ac:dyDescent="0.2">
      <c r="B101" s="32"/>
    </row>
    <row r="102" spans="2:2" x14ac:dyDescent="0.2">
      <c r="B102" s="32"/>
    </row>
    <row r="103" spans="2:2" x14ac:dyDescent="0.2">
      <c r="B103" s="32"/>
    </row>
    <row r="104" spans="2:2" x14ac:dyDescent="0.2">
      <c r="B104" s="32"/>
    </row>
    <row r="105" spans="2:2" x14ac:dyDescent="0.2">
      <c r="B105" s="32"/>
    </row>
    <row r="106" spans="2:2" x14ac:dyDescent="0.2">
      <c r="B106" s="32"/>
    </row>
    <row r="107" spans="2:2" x14ac:dyDescent="0.2">
      <c r="B107" s="32"/>
    </row>
    <row r="108" spans="2:2" x14ac:dyDescent="0.2">
      <c r="B108" s="32"/>
    </row>
    <row r="109" spans="2:2" x14ac:dyDescent="0.2">
      <c r="B109" s="32"/>
    </row>
    <row r="110" spans="2:2" x14ac:dyDescent="0.2">
      <c r="B110" s="32"/>
    </row>
    <row r="111" spans="2:2" x14ac:dyDescent="0.2">
      <c r="B111" s="32"/>
    </row>
    <row r="112" spans="2:2" x14ac:dyDescent="0.2">
      <c r="B112" s="32"/>
    </row>
    <row r="113" spans="2:2" x14ac:dyDescent="0.2">
      <c r="B113" s="32"/>
    </row>
    <row r="114" spans="2:2" x14ac:dyDescent="0.2">
      <c r="B114" s="32"/>
    </row>
    <row r="115" spans="2:2" x14ac:dyDescent="0.2">
      <c r="B115" s="32"/>
    </row>
    <row r="116" spans="2:2" x14ac:dyDescent="0.2">
      <c r="B116" s="32"/>
    </row>
    <row r="117" spans="2:2" x14ac:dyDescent="0.2">
      <c r="B117" s="32"/>
    </row>
    <row r="118" spans="2:2" x14ac:dyDescent="0.2">
      <c r="B118" s="32"/>
    </row>
    <row r="119" spans="2:2" x14ac:dyDescent="0.2">
      <c r="B119" s="32"/>
    </row>
    <row r="120" spans="2:2" x14ac:dyDescent="0.2">
      <c r="B120" s="32"/>
    </row>
    <row r="121" spans="2:2" x14ac:dyDescent="0.2">
      <c r="B121" s="32"/>
    </row>
    <row r="122" spans="2:2" x14ac:dyDescent="0.2">
      <c r="B122" s="32"/>
    </row>
    <row r="123" spans="2:2" x14ac:dyDescent="0.2">
      <c r="B123" s="32"/>
    </row>
    <row r="124" spans="2:2" x14ac:dyDescent="0.2">
      <c r="B124" s="32"/>
    </row>
    <row r="125" spans="2:2" x14ac:dyDescent="0.2">
      <c r="B125" s="32"/>
    </row>
    <row r="126" spans="2:2" x14ac:dyDescent="0.2">
      <c r="B126" s="32"/>
    </row>
    <row r="127" spans="2:2" x14ac:dyDescent="0.2">
      <c r="B127" s="32"/>
    </row>
    <row r="128" spans="2:2" x14ac:dyDescent="0.2">
      <c r="B128" s="32"/>
    </row>
    <row r="129" spans="2:2" x14ac:dyDescent="0.2">
      <c r="B129" s="32"/>
    </row>
    <row r="130" spans="2:2" x14ac:dyDescent="0.2">
      <c r="B130" s="32"/>
    </row>
    <row r="131" spans="2:2" x14ac:dyDescent="0.2">
      <c r="B131" s="32"/>
    </row>
    <row r="132" spans="2:2" x14ac:dyDescent="0.2">
      <c r="B132" s="32"/>
    </row>
    <row r="133" spans="2:2" x14ac:dyDescent="0.2">
      <c r="B133" s="32"/>
    </row>
    <row r="134" spans="2:2" x14ac:dyDescent="0.2">
      <c r="B134" s="32"/>
    </row>
    <row r="135" spans="2:2" x14ac:dyDescent="0.2">
      <c r="B135" s="32"/>
    </row>
    <row r="136" spans="2:2" x14ac:dyDescent="0.2">
      <c r="B136" s="32"/>
    </row>
    <row r="137" spans="2:2" x14ac:dyDescent="0.2">
      <c r="B137" s="32"/>
    </row>
    <row r="138" spans="2:2" x14ac:dyDescent="0.2">
      <c r="B138" s="32"/>
    </row>
    <row r="139" spans="2:2" x14ac:dyDescent="0.2">
      <c r="B139" s="32"/>
    </row>
    <row r="140" spans="2:2" x14ac:dyDescent="0.2">
      <c r="B140" s="32"/>
    </row>
    <row r="141" spans="2:2" x14ac:dyDescent="0.2">
      <c r="B141" s="32"/>
    </row>
    <row r="142" spans="2:2" x14ac:dyDescent="0.2">
      <c r="B142" s="32"/>
    </row>
    <row r="143" spans="2:2" x14ac:dyDescent="0.2">
      <c r="B143" s="32"/>
    </row>
    <row r="144" spans="2:2" x14ac:dyDescent="0.2">
      <c r="B144" s="32"/>
    </row>
    <row r="145" spans="2:2" x14ac:dyDescent="0.2">
      <c r="B145" s="32"/>
    </row>
    <row r="146" spans="2:2" x14ac:dyDescent="0.2">
      <c r="B146" s="32"/>
    </row>
    <row r="147" spans="2:2" x14ac:dyDescent="0.2">
      <c r="B147" s="32"/>
    </row>
    <row r="148" spans="2:2" x14ac:dyDescent="0.2">
      <c r="B148" s="32"/>
    </row>
    <row r="149" spans="2:2" x14ac:dyDescent="0.2">
      <c r="B149" s="32"/>
    </row>
    <row r="150" spans="2:2" x14ac:dyDescent="0.2">
      <c r="B150" s="32"/>
    </row>
    <row r="151" spans="2:2" x14ac:dyDescent="0.2">
      <c r="B151" s="32"/>
    </row>
    <row r="152" spans="2:2" x14ac:dyDescent="0.2">
      <c r="B152" s="32"/>
    </row>
    <row r="153" spans="2:2" x14ac:dyDescent="0.2">
      <c r="B153" s="32"/>
    </row>
    <row r="154" spans="2:2" x14ac:dyDescent="0.2">
      <c r="B154" s="32"/>
    </row>
    <row r="155" spans="2:2" x14ac:dyDescent="0.2">
      <c r="B155" s="32"/>
    </row>
    <row r="156" spans="2:2" x14ac:dyDescent="0.2">
      <c r="B156" s="32"/>
    </row>
    <row r="157" spans="2:2" x14ac:dyDescent="0.2">
      <c r="B157" s="32"/>
    </row>
    <row r="158" spans="2:2" x14ac:dyDescent="0.2">
      <c r="B158" s="32"/>
    </row>
    <row r="159" spans="2:2" x14ac:dyDescent="0.2">
      <c r="B159" s="32"/>
    </row>
    <row r="160" spans="2:2" x14ac:dyDescent="0.2">
      <c r="B160" s="32"/>
    </row>
    <row r="161" spans="2:2" x14ac:dyDescent="0.2">
      <c r="B161" s="32"/>
    </row>
    <row r="162" spans="2:2" x14ac:dyDescent="0.2">
      <c r="B162" s="32"/>
    </row>
    <row r="163" spans="2:2" x14ac:dyDescent="0.2">
      <c r="B163" s="32"/>
    </row>
    <row r="164" spans="2:2" x14ac:dyDescent="0.2">
      <c r="B164" s="32"/>
    </row>
    <row r="165" spans="2:2" x14ac:dyDescent="0.2">
      <c r="B165" s="32"/>
    </row>
    <row r="166" spans="2:2" x14ac:dyDescent="0.2">
      <c r="B166" s="32"/>
    </row>
    <row r="167" spans="2:2" x14ac:dyDescent="0.2">
      <c r="B167" s="32"/>
    </row>
    <row r="168" spans="2:2" x14ac:dyDescent="0.2">
      <c r="B168" s="32"/>
    </row>
    <row r="169" spans="2:2" x14ac:dyDescent="0.2">
      <c r="B169" s="32"/>
    </row>
    <row r="170" spans="2:2" x14ac:dyDescent="0.2">
      <c r="B170" s="32"/>
    </row>
    <row r="171" spans="2:2" x14ac:dyDescent="0.2">
      <c r="B171" s="32"/>
    </row>
    <row r="172" spans="2:2" x14ac:dyDescent="0.2">
      <c r="B172" s="32"/>
    </row>
    <row r="173" spans="2:2" x14ac:dyDescent="0.2">
      <c r="B173" s="32"/>
    </row>
    <row r="174" spans="2:2" x14ac:dyDescent="0.2">
      <c r="B174" s="32"/>
    </row>
    <row r="175" spans="2:2" x14ac:dyDescent="0.2">
      <c r="B175" s="32"/>
    </row>
    <row r="176" spans="2:2" x14ac:dyDescent="0.2">
      <c r="B176" s="32"/>
    </row>
    <row r="177" spans="2:2" x14ac:dyDescent="0.2">
      <c r="B177" s="32"/>
    </row>
    <row r="178" spans="2:2" x14ac:dyDescent="0.2">
      <c r="B178" s="32"/>
    </row>
    <row r="179" spans="2:2" x14ac:dyDescent="0.2">
      <c r="B179" s="32"/>
    </row>
    <row r="180" spans="2:2" x14ac:dyDescent="0.2">
      <c r="B180" s="32"/>
    </row>
    <row r="181" spans="2:2" x14ac:dyDescent="0.2">
      <c r="B181" s="32"/>
    </row>
    <row r="182" spans="2:2" x14ac:dyDescent="0.2">
      <c r="B182" s="32"/>
    </row>
    <row r="183" spans="2:2" x14ac:dyDescent="0.2">
      <c r="B183" s="32"/>
    </row>
    <row r="184" spans="2:2" x14ac:dyDescent="0.2">
      <c r="B184" s="32"/>
    </row>
    <row r="185" spans="2:2" x14ac:dyDescent="0.2">
      <c r="B185" s="32"/>
    </row>
    <row r="186" spans="2:2" x14ac:dyDescent="0.2">
      <c r="B186" s="32"/>
    </row>
    <row r="187" spans="2:2" x14ac:dyDescent="0.2">
      <c r="B187" s="32"/>
    </row>
    <row r="188" spans="2:2" x14ac:dyDescent="0.2">
      <c r="B188" s="32"/>
    </row>
    <row r="189" spans="2:2" x14ac:dyDescent="0.2">
      <c r="B189" s="32"/>
    </row>
    <row r="190" spans="2:2" x14ac:dyDescent="0.2">
      <c r="B190" s="32"/>
    </row>
    <row r="191" spans="2:2" x14ac:dyDescent="0.2">
      <c r="B191" s="32"/>
    </row>
    <row r="192" spans="2:2" x14ac:dyDescent="0.2">
      <c r="B192" s="32"/>
    </row>
    <row r="193" spans="2:2" x14ac:dyDescent="0.2">
      <c r="B193" s="32"/>
    </row>
    <row r="194" spans="2:2" x14ac:dyDescent="0.2">
      <c r="B194" s="32"/>
    </row>
    <row r="195" spans="2:2" x14ac:dyDescent="0.2">
      <c r="B195" s="32"/>
    </row>
    <row r="196" spans="2:2" x14ac:dyDescent="0.2">
      <c r="B196" s="32"/>
    </row>
    <row r="197" spans="2:2" x14ac:dyDescent="0.2">
      <c r="B197" s="32"/>
    </row>
    <row r="198" spans="2:2" x14ac:dyDescent="0.2">
      <c r="B198" s="32"/>
    </row>
    <row r="199" spans="2:2" x14ac:dyDescent="0.2">
      <c r="B199" s="32"/>
    </row>
    <row r="200" spans="2:2" x14ac:dyDescent="0.2">
      <c r="B200" s="32"/>
    </row>
    <row r="201" spans="2:2" x14ac:dyDescent="0.2">
      <c r="B201" s="32"/>
    </row>
    <row r="202" spans="2:2" x14ac:dyDescent="0.2">
      <c r="B202" s="32"/>
    </row>
    <row r="203" spans="2:2" x14ac:dyDescent="0.2">
      <c r="B203" s="32"/>
    </row>
    <row r="204" spans="2:2" x14ac:dyDescent="0.2">
      <c r="B204" s="32"/>
    </row>
    <row r="205" spans="2:2" x14ac:dyDescent="0.2">
      <c r="B205" s="32"/>
    </row>
    <row r="206" spans="2:2" x14ac:dyDescent="0.2">
      <c r="B206" s="32"/>
    </row>
    <row r="207" spans="2:2" x14ac:dyDescent="0.2">
      <c r="B207" s="32"/>
    </row>
    <row r="208" spans="2:2" x14ac:dyDescent="0.2">
      <c r="B208" s="32"/>
    </row>
    <row r="209" spans="2:2" x14ac:dyDescent="0.2">
      <c r="B209" s="32"/>
    </row>
    <row r="210" spans="2:2" x14ac:dyDescent="0.2">
      <c r="B210" s="32"/>
    </row>
    <row r="211" spans="2:2" x14ac:dyDescent="0.2">
      <c r="B211" s="32"/>
    </row>
    <row r="212" spans="2:2" x14ac:dyDescent="0.2">
      <c r="B212" s="32"/>
    </row>
    <row r="213" spans="2:2" x14ac:dyDescent="0.2">
      <c r="B213" s="32"/>
    </row>
    <row r="214" spans="2:2" x14ac:dyDescent="0.2">
      <c r="B214" s="32"/>
    </row>
    <row r="215" spans="2:2" x14ac:dyDescent="0.2">
      <c r="B215" s="32"/>
    </row>
    <row r="216" spans="2:2" x14ac:dyDescent="0.2">
      <c r="B216" s="32"/>
    </row>
    <row r="217" spans="2:2" x14ac:dyDescent="0.2">
      <c r="B217" s="32"/>
    </row>
    <row r="218" spans="2:2" x14ac:dyDescent="0.2">
      <c r="B218" s="32"/>
    </row>
    <row r="219" spans="2:2" x14ac:dyDescent="0.2">
      <c r="B219" s="32"/>
    </row>
    <row r="220" spans="2:2" x14ac:dyDescent="0.2">
      <c r="B220" s="32"/>
    </row>
    <row r="221" spans="2:2" x14ac:dyDescent="0.2">
      <c r="B221" s="32"/>
    </row>
    <row r="222" spans="2:2" x14ac:dyDescent="0.2">
      <c r="B222" s="32"/>
    </row>
    <row r="223" spans="2:2" x14ac:dyDescent="0.2">
      <c r="B223" s="32"/>
    </row>
    <row r="224" spans="2:2" x14ac:dyDescent="0.2">
      <c r="B224" s="32"/>
    </row>
    <row r="225" spans="2:2" x14ac:dyDescent="0.2">
      <c r="B225" s="32"/>
    </row>
    <row r="226" spans="2:2" x14ac:dyDescent="0.2">
      <c r="B226" s="32"/>
    </row>
    <row r="227" spans="2:2" x14ac:dyDescent="0.2">
      <c r="B227" s="32"/>
    </row>
    <row r="228" spans="2:2" x14ac:dyDescent="0.2">
      <c r="B228" s="32"/>
    </row>
    <row r="229" spans="2:2" x14ac:dyDescent="0.2">
      <c r="B229" s="32"/>
    </row>
    <row r="230" spans="2:2" x14ac:dyDescent="0.2">
      <c r="B230" s="32"/>
    </row>
    <row r="231" spans="2:2" x14ac:dyDescent="0.2">
      <c r="B231" s="32"/>
    </row>
    <row r="232" spans="2:2" x14ac:dyDescent="0.2">
      <c r="B232" s="32"/>
    </row>
    <row r="233" spans="2:2" x14ac:dyDescent="0.2">
      <c r="B233" s="32"/>
    </row>
    <row r="234" spans="2:2" x14ac:dyDescent="0.2">
      <c r="B234" s="32"/>
    </row>
    <row r="235" spans="2:2" x14ac:dyDescent="0.2">
      <c r="B235" s="32"/>
    </row>
    <row r="236" spans="2:2" x14ac:dyDescent="0.2">
      <c r="B236" s="32"/>
    </row>
    <row r="237" spans="2:2" x14ac:dyDescent="0.2">
      <c r="B237" s="32"/>
    </row>
    <row r="238" spans="2:2" x14ac:dyDescent="0.2">
      <c r="B238" s="32"/>
    </row>
    <row r="239" spans="2:2" x14ac:dyDescent="0.2">
      <c r="B239" s="32"/>
    </row>
    <row r="240" spans="2:2" x14ac:dyDescent="0.2">
      <c r="B240" s="32"/>
    </row>
    <row r="241" spans="2:2" x14ac:dyDescent="0.2">
      <c r="B241" s="32"/>
    </row>
    <row r="242" spans="2:2" x14ac:dyDescent="0.2">
      <c r="B242" s="32"/>
    </row>
    <row r="243" spans="2:2" x14ac:dyDescent="0.2">
      <c r="B243" s="32"/>
    </row>
    <row r="244" spans="2:2" x14ac:dyDescent="0.2">
      <c r="B244" s="32"/>
    </row>
    <row r="245" spans="2:2" x14ac:dyDescent="0.2">
      <c r="B245" s="32"/>
    </row>
    <row r="246" spans="2:2" x14ac:dyDescent="0.2">
      <c r="B246" s="32"/>
    </row>
    <row r="247" spans="2:2" x14ac:dyDescent="0.2">
      <c r="B247" s="32"/>
    </row>
    <row r="248" spans="2:2" x14ac:dyDescent="0.2">
      <c r="B248" s="32"/>
    </row>
    <row r="249" spans="2:2" x14ac:dyDescent="0.2">
      <c r="B249" s="32"/>
    </row>
    <row r="250" spans="2:2" x14ac:dyDescent="0.2">
      <c r="B250" s="32"/>
    </row>
    <row r="251" spans="2:2" x14ac:dyDescent="0.2">
      <c r="B251" s="32"/>
    </row>
    <row r="252" spans="2:2" x14ac:dyDescent="0.2">
      <c r="B252" s="32"/>
    </row>
    <row r="253" spans="2:2" x14ac:dyDescent="0.2">
      <c r="B253" s="32"/>
    </row>
    <row r="254" spans="2:2" x14ac:dyDescent="0.2">
      <c r="B254" s="32"/>
    </row>
    <row r="255" spans="2:2" x14ac:dyDescent="0.2">
      <c r="B255" s="32"/>
    </row>
    <row r="256" spans="2:2" x14ac:dyDescent="0.2">
      <c r="B256" s="32"/>
    </row>
    <row r="257" spans="2:2" x14ac:dyDescent="0.2">
      <c r="B257" s="32"/>
    </row>
    <row r="258" spans="2:2" x14ac:dyDescent="0.2">
      <c r="B258" s="32"/>
    </row>
    <row r="259" spans="2:2" x14ac:dyDescent="0.2">
      <c r="B259" s="32"/>
    </row>
    <row r="260" spans="2:2" x14ac:dyDescent="0.2">
      <c r="B260" s="32"/>
    </row>
    <row r="261" spans="2:2" x14ac:dyDescent="0.2">
      <c r="B261" s="32"/>
    </row>
    <row r="262" spans="2:2" x14ac:dyDescent="0.2">
      <c r="B262" s="32"/>
    </row>
    <row r="263" spans="2:2" x14ac:dyDescent="0.2">
      <c r="B263" s="32"/>
    </row>
    <row r="264" spans="2:2" x14ac:dyDescent="0.2">
      <c r="B264" s="32"/>
    </row>
    <row r="265" spans="2:2" x14ac:dyDescent="0.2">
      <c r="B265" s="32"/>
    </row>
    <row r="266" spans="2:2" x14ac:dyDescent="0.2">
      <c r="B266" s="32"/>
    </row>
    <row r="267" spans="2:2" x14ac:dyDescent="0.2">
      <c r="B267" s="32"/>
    </row>
    <row r="268" spans="2:2" x14ac:dyDescent="0.2">
      <c r="B268" s="32"/>
    </row>
    <row r="269" spans="2:2" x14ac:dyDescent="0.2">
      <c r="B269" s="32"/>
    </row>
    <row r="270" spans="2:2" x14ac:dyDescent="0.2">
      <c r="B270" s="32"/>
    </row>
    <row r="271" spans="2:2" x14ac:dyDescent="0.2">
      <c r="B271" s="32"/>
    </row>
    <row r="272" spans="2:2" x14ac:dyDescent="0.2">
      <c r="B272" s="32"/>
    </row>
    <row r="273" spans="2:2" x14ac:dyDescent="0.2">
      <c r="B273" s="32"/>
    </row>
    <row r="274" spans="2:2" x14ac:dyDescent="0.2">
      <c r="B274" s="32"/>
    </row>
    <row r="275" spans="2:2" x14ac:dyDescent="0.2">
      <c r="B275" s="32"/>
    </row>
    <row r="276" spans="2:2" x14ac:dyDescent="0.2">
      <c r="B276" s="32"/>
    </row>
    <row r="277" spans="2:2" x14ac:dyDescent="0.2">
      <c r="B277" s="32"/>
    </row>
    <row r="278" spans="2:2" x14ac:dyDescent="0.2">
      <c r="B278" s="32"/>
    </row>
    <row r="279" spans="2:2" x14ac:dyDescent="0.2">
      <c r="B279" s="32"/>
    </row>
    <row r="280" spans="2:2" x14ac:dyDescent="0.2">
      <c r="B280" s="32"/>
    </row>
    <row r="281" spans="2:2" x14ac:dyDescent="0.2">
      <c r="B281" s="32"/>
    </row>
    <row r="282" spans="2:2" x14ac:dyDescent="0.2">
      <c r="B282" s="32"/>
    </row>
    <row r="283" spans="2:2" x14ac:dyDescent="0.2">
      <c r="B283" s="32"/>
    </row>
    <row r="284" spans="2:2" x14ac:dyDescent="0.2">
      <c r="B284" s="32"/>
    </row>
    <row r="285" spans="2:2" x14ac:dyDescent="0.2">
      <c r="B285" s="32"/>
    </row>
    <row r="286" spans="2:2" x14ac:dyDescent="0.2">
      <c r="B286" s="32"/>
    </row>
    <row r="287" spans="2:2" x14ac:dyDescent="0.2">
      <c r="B287" s="32"/>
    </row>
    <row r="288" spans="2:2" x14ac:dyDescent="0.2">
      <c r="B288" s="32"/>
    </row>
    <row r="289" spans="2:2" x14ac:dyDescent="0.2">
      <c r="B289" s="32"/>
    </row>
    <row r="290" spans="2:2" x14ac:dyDescent="0.2">
      <c r="B290" s="32"/>
    </row>
    <row r="291" spans="2:2" x14ac:dyDescent="0.2">
      <c r="B291" s="32"/>
    </row>
    <row r="292" spans="2:2" x14ac:dyDescent="0.2">
      <c r="B292" s="32"/>
    </row>
    <row r="293" spans="2:2" x14ac:dyDescent="0.2">
      <c r="B293" s="32"/>
    </row>
    <row r="294" spans="2:2" x14ac:dyDescent="0.2">
      <c r="B294" s="32"/>
    </row>
    <row r="295" spans="2:2" x14ac:dyDescent="0.2">
      <c r="B295" s="32"/>
    </row>
    <row r="296" spans="2:2" x14ac:dyDescent="0.2">
      <c r="B296" s="32"/>
    </row>
    <row r="297" spans="2:2" x14ac:dyDescent="0.2">
      <c r="B297" s="32"/>
    </row>
    <row r="298" spans="2:2" x14ac:dyDescent="0.2">
      <c r="B298" s="32"/>
    </row>
    <row r="299" spans="2:2" x14ac:dyDescent="0.2">
      <c r="B299" s="32"/>
    </row>
    <row r="300" spans="2:2" x14ac:dyDescent="0.2">
      <c r="B300" s="32"/>
    </row>
    <row r="301" spans="2:2" x14ac:dyDescent="0.2">
      <c r="B301" s="32"/>
    </row>
    <row r="302" spans="2:2" x14ac:dyDescent="0.2">
      <c r="B302" s="32"/>
    </row>
    <row r="303" spans="2:2" x14ac:dyDescent="0.2">
      <c r="B303" s="32"/>
    </row>
    <row r="304" spans="2:2" x14ac:dyDescent="0.2">
      <c r="B304" s="32"/>
    </row>
    <row r="305" spans="2:2" x14ac:dyDescent="0.2">
      <c r="B305" s="32"/>
    </row>
    <row r="306" spans="2:2" x14ac:dyDescent="0.2">
      <c r="B306" s="32"/>
    </row>
    <row r="307" spans="2:2" x14ac:dyDescent="0.2">
      <c r="B307" s="32"/>
    </row>
    <row r="308" spans="2:2" x14ac:dyDescent="0.2">
      <c r="B308" s="32"/>
    </row>
    <row r="309" spans="2:2" x14ac:dyDescent="0.2">
      <c r="B309" s="32"/>
    </row>
    <row r="310" spans="2:2" x14ac:dyDescent="0.2">
      <c r="B310" s="32"/>
    </row>
    <row r="311" spans="2:2" x14ac:dyDescent="0.2">
      <c r="B311" s="32"/>
    </row>
    <row r="312" spans="2:2" x14ac:dyDescent="0.2">
      <c r="B312" s="32"/>
    </row>
    <row r="313" spans="2:2" x14ac:dyDescent="0.2">
      <c r="B313" s="3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EE003-3EAC-4646-A0CB-019116F8059A}">
  <dimension ref="A1:E159"/>
  <sheetViews>
    <sheetView workbookViewId="0">
      <selection activeCell="B40" sqref="B40"/>
    </sheetView>
  </sheetViews>
  <sheetFormatPr baseColWidth="10" defaultRowHeight="16" x14ac:dyDescent="0.2"/>
  <cols>
    <col min="1" max="1" width="50.1640625" style="78" customWidth="1"/>
    <col min="2" max="2" width="19" style="1" customWidth="1"/>
    <col min="3" max="3" width="15" customWidth="1"/>
    <col min="4" max="4" width="16" customWidth="1"/>
    <col min="5" max="5" width="15.33203125" customWidth="1"/>
  </cols>
  <sheetData>
    <row r="1" spans="1:5" x14ac:dyDescent="0.2">
      <c r="A1" s="72"/>
      <c r="C1" s="1"/>
      <c r="D1" s="1"/>
    </row>
    <row r="2" spans="1:5" x14ac:dyDescent="0.2">
      <c r="A2" s="72"/>
      <c r="C2" s="1"/>
      <c r="D2" s="1"/>
    </row>
    <row r="3" spans="1:5" x14ac:dyDescent="0.2">
      <c r="A3" s="73" t="s">
        <v>64</v>
      </c>
      <c r="C3" s="1"/>
      <c r="D3" s="1"/>
    </row>
    <row r="4" spans="1:5" x14ac:dyDescent="0.2">
      <c r="A4" s="74" t="s">
        <v>63</v>
      </c>
      <c r="C4" s="1"/>
      <c r="D4" s="1"/>
    </row>
    <row r="5" spans="1:5" x14ac:dyDescent="0.2">
      <c r="A5" s="73" t="s">
        <v>0</v>
      </c>
      <c r="B5" s="5" t="s">
        <v>3</v>
      </c>
      <c r="C5" s="6" t="s">
        <v>70</v>
      </c>
      <c r="D5" s="6" t="s">
        <v>75</v>
      </c>
    </row>
    <row r="6" spans="1:5" ht="51" x14ac:dyDescent="0.2">
      <c r="A6" s="75" t="s">
        <v>69</v>
      </c>
      <c r="B6" s="7">
        <v>55622</v>
      </c>
      <c r="C6" s="2">
        <v>27811</v>
      </c>
      <c r="D6" s="2">
        <v>27811</v>
      </c>
    </row>
    <row r="7" spans="1:5" x14ac:dyDescent="0.2">
      <c r="A7" s="72" t="s">
        <v>6</v>
      </c>
      <c r="B7" s="7">
        <v>3550</v>
      </c>
      <c r="C7" s="2">
        <v>1775</v>
      </c>
      <c r="D7" s="2">
        <v>1775</v>
      </c>
    </row>
    <row r="8" spans="1:5" x14ac:dyDescent="0.2">
      <c r="A8" s="72" t="s">
        <v>25</v>
      </c>
      <c r="B8" s="7">
        <v>82.45</v>
      </c>
      <c r="C8" s="2">
        <v>82.45</v>
      </c>
      <c r="D8" s="2">
        <v>0</v>
      </c>
    </row>
    <row r="9" spans="1:5" x14ac:dyDescent="0.2">
      <c r="A9" s="72" t="s">
        <v>78</v>
      </c>
      <c r="B9" s="7">
        <v>2919</v>
      </c>
      <c r="C9" s="2">
        <v>1459.5</v>
      </c>
      <c r="D9" s="2">
        <v>1459.5</v>
      </c>
    </row>
    <row r="10" spans="1:5" x14ac:dyDescent="0.2">
      <c r="A10" s="72" t="s">
        <v>22</v>
      </c>
      <c r="B10" s="7">
        <v>28</v>
      </c>
      <c r="C10" s="2">
        <v>14</v>
      </c>
      <c r="D10" s="2">
        <v>14</v>
      </c>
    </row>
    <row r="11" spans="1:5" x14ac:dyDescent="0.2">
      <c r="A11" s="72" t="s">
        <v>28</v>
      </c>
      <c r="B11" s="7">
        <v>571</v>
      </c>
      <c r="C11" s="2">
        <v>285.5</v>
      </c>
      <c r="D11" s="2">
        <v>285.5</v>
      </c>
    </row>
    <row r="12" spans="1:5" ht="34" x14ac:dyDescent="0.2">
      <c r="A12" s="75" t="s">
        <v>61</v>
      </c>
      <c r="B12" s="7">
        <v>228</v>
      </c>
      <c r="C12" s="2">
        <v>114</v>
      </c>
      <c r="D12" s="2">
        <v>114</v>
      </c>
    </row>
    <row r="13" spans="1:5" x14ac:dyDescent="0.2">
      <c r="A13" s="72" t="s">
        <v>60</v>
      </c>
      <c r="B13" s="7">
        <v>636</v>
      </c>
      <c r="C13" s="2">
        <v>318</v>
      </c>
      <c r="D13" s="2">
        <v>318</v>
      </c>
    </row>
    <row r="14" spans="1:5" x14ac:dyDescent="0.2">
      <c r="A14" s="72" t="s">
        <v>23</v>
      </c>
      <c r="B14" s="7">
        <v>80</v>
      </c>
      <c r="C14" s="2">
        <v>80</v>
      </c>
      <c r="D14" s="2">
        <v>0</v>
      </c>
    </row>
    <row r="15" spans="1:5" ht="17" thickBot="1" x14ac:dyDescent="0.25">
      <c r="A15" s="76" t="s">
        <v>11</v>
      </c>
      <c r="B15" s="39">
        <v>48</v>
      </c>
      <c r="C15" s="40">
        <v>24</v>
      </c>
      <c r="D15" s="40">
        <v>24</v>
      </c>
    </row>
    <row r="16" spans="1:5" ht="17" thickBot="1" x14ac:dyDescent="0.25">
      <c r="A16" s="77" t="s">
        <v>72</v>
      </c>
      <c r="B16" s="71">
        <f>SUM(B6:B15)</f>
        <v>63764.45</v>
      </c>
      <c r="C16" s="51">
        <f>SUM(C6:C15)</f>
        <v>31963.45</v>
      </c>
      <c r="D16" s="52">
        <f>SUM(D6:D15)</f>
        <v>31801</v>
      </c>
      <c r="E16" s="43"/>
    </row>
    <row r="17" spans="1:5" x14ac:dyDescent="0.2">
      <c r="B17" s="31"/>
    </row>
    <row r="18" spans="1:5" x14ac:dyDescent="0.2">
      <c r="B18" s="59"/>
    </row>
    <row r="19" spans="1:5" x14ac:dyDescent="0.2">
      <c r="A19" s="73" t="s">
        <v>37</v>
      </c>
      <c r="B19" s="16" t="s">
        <v>76</v>
      </c>
      <c r="C19" s="6" t="s">
        <v>70</v>
      </c>
      <c r="D19" s="6" t="s">
        <v>75</v>
      </c>
    </row>
    <row r="20" spans="1:5" x14ac:dyDescent="0.2">
      <c r="A20" s="72" t="s">
        <v>29</v>
      </c>
      <c r="B20" s="8">
        <v>200</v>
      </c>
      <c r="C20" s="2">
        <v>100</v>
      </c>
      <c r="D20" s="2">
        <v>100</v>
      </c>
    </row>
    <row r="21" spans="1:5" x14ac:dyDescent="0.2">
      <c r="A21" s="72" t="s">
        <v>30</v>
      </c>
      <c r="B21" s="17">
        <v>200</v>
      </c>
      <c r="C21" s="2">
        <v>100</v>
      </c>
      <c r="D21" s="2">
        <v>100</v>
      </c>
    </row>
    <row r="22" spans="1:5" x14ac:dyDescent="0.2">
      <c r="A22" s="72" t="s">
        <v>39</v>
      </c>
      <c r="B22" s="17">
        <v>1000</v>
      </c>
      <c r="C22" s="2">
        <v>500</v>
      </c>
      <c r="D22" s="2">
        <v>500</v>
      </c>
    </row>
    <row r="23" spans="1:5" x14ac:dyDescent="0.2">
      <c r="A23" s="72" t="s">
        <v>31</v>
      </c>
      <c r="B23" s="17">
        <v>100</v>
      </c>
      <c r="C23" s="2">
        <v>50</v>
      </c>
      <c r="D23" s="2">
        <v>50</v>
      </c>
    </row>
    <row r="24" spans="1:5" x14ac:dyDescent="0.2">
      <c r="A24" s="72" t="s">
        <v>33</v>
      </c>
      <c r="B24" s="17">
        <v>65</v>
      </c>
      <c r="C24" s="2">
        <v>32.5</v>
      </c>
      <c r="D24" s="2">
        <v>32.5</v>
      </c>
    </row>
    <row r="25" spans="1:5" x14ac:dyDescent="0.2">
      <c r="A25" s="72" t="s">
        <v>10</v>
      </c>
      <c r="B25" s="7">
        <v>660</v>
      </c>
      <c r="C25" s="2">
        <v>660</v>
      </c>
      <c r="D25" s="2">
        <v>0</v>
      </c>
    </row>
    <row r="26" spans="1:5" ht="17" thickBot="1" x14ac:dyDescent="0.25">
      <c r="A26" s="76" t="s">
        <v>34</v>
      </c>
      <c r="B26" s="47">
        <v>185</v>
      </c>
      <c r="C26" s="40">
        <v>92.5</v>
      </c>
      <c r="D26" s="40">
        <v>92.5</v>
      </c>
    </row>
    <row r="27" spans="1:5" ht="17" thickBot="1" x14ac:dyDescent="0.25">
      <c r="A27" s="79" t="s">
        <v>55</v>
      </c>
      <c r="B27" s="60">
        <f>SUM(B20:B26)</f>
        <v>2410</v>
      </c>
      <c r="C27" s="51">
        <f>SUM(C20:C26)</f>
        <v>1535</v>
      </c>
      <c r="D27" s="52">
        <f>SUM(D20:D26)</f>
        <v>875</v>
      </c>
      <c r="E27" s="43"/>
    </row>
    <row r="28" spans="1:5" x14ac:dyDescent="0.2">
      <c r="A28" s="80"/>
      <c r="B28" s="30"/>
    </row>
    <row r="29" spans="1:5" x14ac:dyDescent="0.2">
      <c r="A29" s="81"/>
      <c r="B29" s="35"/>
    </row>
    <row r="30" spans="1:5" x14ac:dyDescent="0.2">
      <c r="A30" s="73" t="s">
        <v>14</v>
      </c>
      <c r="B30" s="14" t="s">
        <v>76</v>
      </c>
      <c r="C30" s="6" t="s">
        <v>70</v>
      </c>
      <c r="D30" s="6" t="s">
        <v>71</v>
      </c>
    </row>
    <row r="31" spans="1:5" x14ac:dyDescent="0.2">
      <c r="A31" s="72" t="s">
        <v>15</v>
      </c>
      <c r="B31" s="7">
        <v>13752</v>
      </c>
      <c r="C31" s="2">
        <v>6876</v>
      </c>
      <c r="D31" s="2">
        <v>6876</v>
      </c>
    </row>
    <row r="32" spans="1:5" x14ac:dyDescent="0.2">
      <c r="A32" s="72" t="s">
        <v>42</v>
      </c>
      <c r="B32" s="7">
        <v>9075</v>
      </c>
      <c r="C32" s="2">
        <v>4537.5</v>
      </c>
      <c r="D32" s="2">
        <v>4537.5</v>
      </c>
    </row>
    <row r="33" spans="1:4" x14ac:dyDescent="0.2">
      <c r="A33" s="72" t="s">
        <v>18</v>
      </c>
      <c r="B33" s="7">
        <v>2786</v>
      </c>
      <c r="C33" s="2">
        <v>1393</v>
      </c>
      <c r="D33" s="2">
        <v>1393</v>
      </c>
    </row>
    <row r="34" spans="1:4" x14ac:dyDescent="0.2">
      <c r="A34" s="72" t="s">
        <v>79</v>
      </c>
      <c r="B34" s="7">
        <v>498</v>
      </c>
      <c r="C34" s="2">
        <v>249</v>
      </c>
      <c r="D34" s="2">
        <v>249</v>
      </c>
    </row>
    <row r="35" spans="1:4" ht="17" thickBot="1" x14ac:dyDescent="0.25">
      <c r="A35" s="76" t="s">
        <v>41</v>
      </c>
      <c r="B35" s="39">
        <v>2024</v>
      </c>
      <c r="C35" s="40">
        <v>1012</v>
      </c>
      <c r="D35" s="40">
        <v>1012</v>
      </c>
    </row>
    <row r="36" spans="1:4" ht="17" thickBot="1" x14ac:dyDescent="0.25">
      <c r="A36" s="79" t="s">
        <v>20</v>
      </c>
      <c r="B36" s="50">
        <f>SUM(B31:B35)</f>
        <v>28135</v>
      </c>
      <c r="C36" s="69">
        <f>SUM(C31:C35)</f>
        <v>14067.5</v>
      </c>
      <c r="D36" s="70">
        <f>SUM(D31:D35)</f>
        <v>14067.5</v>
      </c>
    </row>
    <row r="37" spans="1:4" x14ac:dyDescent="0.2">
      <c r="B37" s="35"/>
    </row>
    <row r="38" spans="1:4" ht="61" x14ac:dyDescent="0.2">
      <c r="A38" s="26" t="s">
        <v>77</v>
      </c>
      <c r="B38" s="35"/>
    </row>
    <row r="39" spans="1:4" ht="46" x14ac:dyDescent="0.2">
      <c r="A39" s="27" t="s">
        <v>65</v>
      </c>
      <c r="B39" s="36"/>
    </row>
    <row r="40" spans="1:4" ht="31" x14ac:dyDescent="0.2">
      <c r="A40" s="27" t="s">
        <v>66</v>
      </c>
      <c r="B40" s="36"/>
    </row>
    <row r="41" spans="1:4" x14ac:dyDescent="0.2">
      <c r="A41" s="28"/>
      <c r="B41" s="32"/>
    </row>
    <row r="42" spans="1:4" ht="61" x14ac:dyDescent="0.2">
      <c r="A42" s="58" t="s">
        <v>67</v>
      </c>
      <c r="B42" s="33"/>
    </row>
    <row r="43" spans="1:4" x14ac:dyDescent="0.2">
      <c r="B43" s="32"/>
    </row>
    <row r="44" spans="1:4" x14ac:dyDescent="0.2">
      <c r="B44" s="32"/>
    </row>
    <row r="45" spans="1:4" x14ac:dyDescent="0.2">
      <c r="B45" s="32"/>
    </row>
    <row r="46" spans="1:4" x14ac:dyDescent="0.2">
      <c r="B46" s="32"/>
    </row>
    <row r="47" spans="1:4" x14ac:dyDescent="0.2">
      <c r="B47" s="32"/>
    </row>
    <row r="48" spans="1:4" x14ac:dyDescent="0.2">
      <c r="B48" s="32"/>
    </row>
    <row r="49" spans="2:2" x14ac:dyDescent="0.2">
      <c r="B49" s="32"/>
    </row>
    <row r="50" spans="2:2" x14ac:dyDescent="0.2">
      <c r="B50" s="32"/>
    </row>
    <row r="51" spans="2:2" x14ac:dyDescent="0.2">
      <c r="B51" s="32"/>
    </row>
    <row r="52" spans="2:2" x14ac:dyDescent="0.2">
      <c r="B52" s="32"/>
    </row>
    <row r="53" spans="2:2" x14ac:dyDescent="0.2">
      <c r="B53" s="32"/>
    </row>
    <row r="54" spans="2:2" x14ac:dyDescent="0.2">
      <c r="B54" s="32"/>
    </row>
    <row r="55" spans="2:2" x14ac:dyDescent="0.2">
      <c r="B55" s="32"/>
    </row>
    <row r="56" spans="2:2" x14ac:dyDescent="0.2">
      <c r="B56" s="32"/>
    </row>
    <row r="57" spans="2:2" x14ac:dyDescent="0.2">
      <c r="B57" s="32"/>
    </row>
    <row r="58" spans="2:2" x14ac:dyDescent="0.2">
      <c r="B58" s="32"/>
    </row>
    <row r="59" spans="2:2" x14ac:dyDescent="0.2">
      <c r="B59" s="32"/>
    </row>
    <row r="60" spans="2:2" x14ac:dyDescent="0.2">
      <c r="B60" s="32"/>
    </row>
    <row r="61" spans="2:2" x14ac:dyDescent="0.2">
      <c r="B61" s="32"/>
    </row>
    <row r="62" spans="2:2" x14ac:dyDescent="0.2">
      <c r="B62" s="32"/>
    </row>
    <row r="63" spans="2:2" x14ac:dyDescent="0.2">
      <c r="B63" s="32"/>
    </row>
    <row r="64" spans="2:2" x14ac:dyDescent="0.2">
      <c r="B64" s="32"/>
    </row>
    <row r="65" spans="2:2" x14ac:dyDescent="0.2">
      <c r="B65" s="32"/>
    </row>
    <row r="66" spans="2:2" x14ac:dyDescent="0.2">
      <c r="B66" s="32"/>
    </row>
    <row r="67" spans="2:2" x14ac:dyDescent="0.2">
      <c r="B67" s="32"/>
    </row>
    <row r="68" spans="2:2" x14ac:dyDescent="0.2">
      <c r="B68" s="32"/>
    </row>
    <row r="69" spans="2:2" x14ac:dyDescent="0.2">
      <c r="B69" s="32"/>
    </row>
    <row r="70" spans="2:2" x14ac:dyDescent="0.2">
      <c r="B70" s="32"/>
    </row>
    <row r="71" spans="2:2" x14ac:dyDescent="0.2">
      <c r="B71" s="32"/>
    </row>
    <row r="72" spans="2:2" x14ac:dyDescent="0.2">
      <c r="B72" s="32"/>
    </row>
    <row r="73" spans="2:2" x14ac:dyDescent="0.2">
      <c r="B73" s="32"/>
    </row>
    <row r="74" spans="2:2" x14ac:dyDescent="0.2">
      <c r="B74" s="32"/>
    </row>
    <row r="75" spans="2:2" x14ac:dyDescent="0.2">
      <c r="B75" s="32"/>
    </row>
    <row r="76" spans="2:2" x14ac:dyDescent="0.2">
      <c r="B76" s="32"/>
    </row>
    <row r="77" spans="2:2" x14ac:dyDescent="0.2">
      <c r="B77" s="32"/>
    </row>
    <row r="78" spans="2:2" x14ac:dyDescent="0.2">
      <c r="B78" s="32"/>
    </row>
    <row r="79" spans="2:2" x14ac:dyDescent="0.2">
      <c r="B79" s="32"/>
    </row>
    <row r="80" spans="2:2" x14ac:dyDescent="0.2">
      <c r="B80" s="32"/>
    </row>
    <row r="81" spans="2:2" x14ac:dyDescent="0.2">
      <c r="B81" s="32"/>
    </row>
    <row r="82" spans="2:2" x14ac:dyDescent="0.2">
      <c r="B82" s="32"/>
    </row>
    <row r="83" spans="2:2" x14ac:dyDescent="0.2">
      <c r="B83" s="32"/>
    </row>
    <row r="84" spans="2:2" x14ac:dyDescent="0.2">
      <c r="B84" s="32"/>
    </row>
    <row r="85" spans="2:2" x14ac:dyDescent="0.2">
      <c r="B85" s="32"/>
    </row>
    <row r="86" spans="2:2" x14ac:dyDescent="0.2">
      <c r="B86" s="32"/>
    </row>
    <row r="87" spans="2:2" x14ac:dyDescent="0.2">
      <c r="B87" s="32"/>
    </row>
    <row r="88" spans="2:2" x14ac:dyDescent="0.2">
      <c r="B88" s="32"/>
    </row>
    <row r="89" spans="2:2" x14ac:dyDescent="0.2">
      <c r="B89" s="32"/>
    </row>
    <row r="90" spans="2:2" x14ac:dyDescent="0.2">
      <c r="B90" s="32"/>
    </row>
    <row r="91" spans="2:2" x14ac:dyDescent="0.2">
      <c r="B91" s="32"/>
    </row>
    <row r="92" spans="2:2" x14ac:dyDescent="0.2">
      <c r="B92" s="32"/>
    </row>
    <row r="93" spans="2:2" x14ac:dyDescent="0.2">
      <c r="B93" s="32"/>
    </row>
    <row r="94" spans="2:2" x14ac:dyDescent="0.2">
      <c r="B94" s="32"/>
    </row>
    <row r="95" spans="2:2" x14ac:dyDescent="0.2">
      <c r="B95" s="32"/>
    </row>
    <row r="96" spans="2:2" x14ac:dyDescent="0.2">
      <c r="B96" s="32"/>
    </row>
    <row r="97" spans="2:2" x14ac:dyDescent="0.2">
      <c r="B97" s="32"/>
    </row>
    <row r="98" spans="2:2" x14ac:dyDescent="0.2">
      <c r="B98" s="32"/>
    </row>
    <row r="99" spans="2:2" x14ac:dyDescent="0.2">
      <c r="B99" s="32"/>
    </row>
    <row r="100" spans="2:2" x14ac:dyDescent="0.2">
      <c r="B100" s="32"/>
    </row>
    <row r="101" spans="2:2" x14ac:dyDescent="0.2">
      <c r="B101" s="32"/>
    </row>
    <row r="102" spans="2:2" x14ac:dyDescent="0.2">
      <c r="B102" s="32"/>
    </row>
    <row r="103" spans="2:2" x14ac:dyDescent="0.2">
      <c r="B103" s="32"/>
    </row>
    <row r="104" spans="2:2" x14ac:dyDescent="0.2">
      <c r="B104" s="32"/>
    </row>
    <row r="105" spans="2:2" x14ac:dyDescent="0.2">
      <c r="B105" s="32"/>
    </row>
    <row r="106" spans="2:2" x14ac:dyDescent="0.2">
      <c r="B106" s="32"/>
    </row>
    <row r="107" spans="2:2" x14ac:dyDescent="0.2">
      <c r="B107" s="32"/>
    </row>
    <row r="108" spans="2:2" x14ac:dyDescent="0.2">
      <c r="B108" s="32"/>
    </row>
    <row r="109" spans="2:2" x14ac:dyDescent="0.2">
      <c r="B109" s="32"/>
    </row>
    <row r="110" spans="2:2" x14ac:dyDescent="0.2">
      <c r="B110" s="32"/>
    </row>
    <row r="111" spans="2:2" x14ac:dyDescent="0.2">
      <c r="B111" s="32"/>
    </row>
    <row r="112" spans="2:2" x14ac:dyDescent="0.2">
      <c r="B112" s="32"/>
    </row>
    <row r="113" spans="2:2" x14ac:dyDescent="0.2">
      <c r="B113" s="32"/>
    </row>
    <row r="114" spans="2:2" x14ac:dyDescent="0.2">
      <c r="B114" s="32"/>
    </row>
    <row r="115" spans="2:2" x14ac:dyDescent="0.2">
      <c r="B115" s="32"/>
    </row>
    <row r="116" spans="2:2" x14ac:dyDescent="0.2">
      <c r="B116" s="32"/>
    </row>
    <row r="117" spans="2:2" x14ac:dyDescent="0.2">
      <c r="B117" s="32"/>
    </row>
    <row r="118" spans="2:2" x14ac:dyDescent="0.2">
      <c r="B118" s="32"/>
    </row>
    <row r="119" spans="2:2" x14ac:dyDescent="0.2">
      <c r="B119" s="32"/>
    </row>
    <row r="120" spans="2:2" x14ac:dyDescent="0.2">
      <c r="B120" s="32"/>
    </row>
    <row r="121" spans="2:2" x14ac:dyDescent="0.2">
      <c r="B121" s="32"/>
    </row>
    <row r="122" spans="2:2" x14ac:dyDescent="0.2">
      <c r="B122" s="32"/>
    </row>
    <row r="123" spans="2:2" x14ac:dyDescent="0.2">
      <c r="B123" s="32"/>
    </row>
    <row r="124" spans="2:2" x14ac:dyDescent="0.2">
      <c r="B124" s="32"/>
    </row>
    <row r="125" spans="2:2" x14ac:dyDescent="0.2">
      <c r="B125" s="32"/>
    </row>
    <row r="126" spans="2:2" x14ac:dyDescent="0.2">
      <c r="B126" s="32"/>
    </row>
    <row r="127" spans="2:2" x14ac:dyDescent="0.2">
      <c r="B127" s="32"/>
    </row>
    <row r="128" spans="2:2" x14ac:dyDescent="0.2">
      <c r="B128" s="32"/>
    </row>
    <row r="129" spans="2:2" x14ac:dyDescent="0.2">
      <c r="B129" s="32"/>
    </row>
    <row r="130" spans="2:2" x14ac:dyDescent="0.2">
      <c r="B130" s="32"/>
    </row>
    <row r="131" spans="2:2" x14ac:dyDescent="0.2">
      <c r="B131" s="32"/>
    </row>
    <row r="132" spans="2:2" x14ac:dyDescent="0.2">
      <c r="B132" s="32"/>
    </row>
    <row r="133" spans="2:2" x14ac:dyDescent="0.2">
      <c r="B133" s="32"/>
    </row>
    <row r="134" spans="2:2" x14ac:dyDescent="0.2">
      <c r="B134" s="32"/>
    </row>
    <row r="135" spans="2:2" x14ac:dyDescent="0.2">
      <c r="B135" s="32"/>
    </row>
    <row r="136" spans="2:2" x14ac:dyDescent="0.2">
      <c r="B136" s="32"/>
    </row>
    <row r="137" spans="2:2" x14ac:dyDescent="0.2">
      <c r="B137" s="32"/>
    </row>
    <row r="138" spans="2:2" x14ac:dyDescent="0.2">
      <c r="B138" s="32"/>
    </row>
    <row r="139" spans="2:2" x14ac:dyDescent="0.2">
      <c r="B139" s="32"/>
    </row>
    <row r="140" spans="2:2" x14ac:dyDescent="0.2">
      <c r="B140" s="32"/>
    </row>
    <row r="141" spans="2:2" x14ac:dyDescent="0.2">
      <c r="B141" s="32"/>
    </row>
    <row r="142" spans="2:2" x14ac:dyDescent="0.2">
      <c r="B142" s="32"/>
    </row>
    <row r="143" spans="2:2" x14ac:dyDescent="0.2">
      <c r="B143" s="32"/>
    </row>
    <row r="144" spans="2:2" x14ac:dyDescent="0.2">
      <c r="B144" s="32"/>
    </row>
    <row r="145" spans="2:2" x14ac:dyDescent="0.2">
      <c r="B145" s="32"/>
    </row>
    <row r="146" spans="2:2" x14ac:dyDescent="0.2">
      <c r="B146" s="32"/>
    </row>
    <row r="147" spans="2:2" x14ac:dyDescent="0.2">
      <c r="B147" s="32"/>
    </row>
    <row r="148" spans="2:2" x14ac:dyDescent="0.2">
      <c r="B148" s="32"/>
    </row>
    <row r="149" spans="2:2" x14ac:dyDescent="0.2">
      <c r="B149" s="32"/>
    </row>
    <row r="150" spans="2:2" x14ac:dyDescent="0.2">
      <c r="B150" s="32"/>
    </row>
    <row r="151" spans="2:2" x14ac:dyDescent="0.2">
      <c r="B151" s="32"/>
    </row>
    <row r="152" spans="2:2" x14ac:dyDescent="0.2">
      <c r="B152" s="32"/>
    </row>
    <row r="153" spans="2:2" x14ac:dyDescent="0.2">
      <c r="B153" s="32"/>
    </row>
    <row r="154" spans="2:2" x14ac:dyDescent="0.2">
      <c r="B154" s="32"/>
    </row>
    <row r="155" spans="2:2" x14ac:dyDescent="0.2">
      <c r="B155" s="32"/>
    </row>
    <row r="156" spans="2:2" x14ac:dyDescent="0.2">
      <c r="B156" s="32"/>
    </row>
    <row r="157" spans="2:2" x14ac:dyDescent="0.2">
      <c r="B157" s="32"/>
    </row>
    <row r="158" spans="2:2" x14ac:dyDescent="0.2">
      <c r="B158" s="32"/>
    </row>
    <row r="159" spans="2:2" x14ac:dyDescent="0.2">
      <c r="B159" s="32"/>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4FCF0-80EF-084A-96DD-21EA952D2CAB}">
  <dimension ref="A1:E144"/>
  <sheetViews>
    <sheetView workbookViewId="0">
      <selection activeCell="A33" sqref="A33"/>
    </sheetView>
  </sheetViews>
  <sheetFormatPr baseColWidth="10" defaultRowHeight="16" x14ac:dyDescent="0.2"/>
  <cols>
    <col min="1" max="1" width="50.1640625" style="78" customWidth="1"/>
    <col min="2" max="2" width="20" style="1" customWidth="1"/>
    <col min="3" max="3" width="15.1640625" customWidth="1"/>
    <col min="4" max="4" width="18.1640625" customWidth="1"/>
    <col min="5" max="5" width="15.83203125" customWidth="1"/>
  </cols>
  <sheetData>
    <row r="1" spans="1:5" x14ac:dyDescent="0.2">
      <c r="A1" s="72"/>
      <c r="B1" s="15"/>
      <c r="C1" s="1"/>
      <c r="D1" s="1"/>
    </row>
    <row r="2" spans="1:5" x14ac:dyDescent="0.2">
      <c r="A2" s="72"/>
      <c r="C2" s="1"/>
      <c r="D2" s="1"/>
    </row>
    <row r="3" spans="1:5" x14ac:dyDescent="0.2">
      <c r="A3" s="73" t="s">
        <v>64</v>
      </c>
      <c r="C3" s="1"/>
      <c r="D3" s="1"/>
    </row>
    <row r="4" spans="1:5" x14ac:dyDescent="0.2">
      <c r="A4" s="74" t="s">
        <v>63</v>
      </c>
      <c r="C4" s="1"/>
      <c r="D4" s="1"/>
    </row>
    <row r="5" spans="1:5" x14ac:dyDescent="0.2">
      <c r="A5" s="72" t="s">
        <v>0</v>
      </c>
      <c r="B5" s="5" t="s">
        <v>4</v>
      </c>
      <c r="C5" s="6" t="s">
        <v>70</v>
      </c>
      <c r="D5" s="6" t="s">
        <v>71</v>
      </c>
    </row>
    <row r="6" spans="1:5" ht="51" x14ac:dyDescent="0.2">
      <c r="A6" s="75" t="s">
        <v>69</v>
      </c>
      <c r="B6" s="7">
        <v>41710</v>
      </c>
      <c r="C6" s="2">
        <v>20855</v>
      </c>
      <c r="D6" s="2">
        <v>20855</v>
      </c>
    </row>
    <row r="7" spans="1:5" x14ac:dyDescent="0.2">
      <c r="A7" s="72" t="s">
        <v>6</v>
      </c>
      <c r="B7" s="7">
        <v>2670</v>
      </c>
      <c r="C7" s="2">
        <v>1335</v>
      </c>
      <c r="D7" s="2">
        <v>1335</v>
      </c>
    </row>
    <row r="8" spans="1:5" x14ac:dyDescent="0.2">
      <c r="A8" s="72" t="s">
        <v>25</v>
      </c>
      <c r="B8" s="7">
        <v>82.45</v>
      </c>
      <c r="C8" s="2">
        <v>82.45</v>
      </c>
      <c r="D8" s="2">
        <v>0</v>
      </c>
    </row>
    <row r="9" spans="1:5" x14ac:dyDescent="0.2">
      <c r="A9" s="72" t="s">
        <v>78</v>
      </c>
      <c r="B9" s="7">
        <v>2919</v>
      </c>
      <c r="C9" s="2">
        <v>1459.5</v>
      </c>
      <c r="D9" s="2">
        <v>1459.5</v>
      </c>
    </row>
    <row r="10" spans="1:5" x14ac:dyDescent="0.2">
      <c r="A10" s="72" t="s">
        <v>28</v>
      </c>
      <c r="B10" s="7">
        <v>571</v>
      </c>
      <c r="C10" s="2">
        <v>285.5</v>
      </c>
      <c r="D10" s="2">
        <v>285.5</v>
      </c>
    </row>
    <row r="11" spans="1:5" x14ac:dyDescent="0.2">
      <c r="A11" s="72" t="s">
        <v>61</v>
      </c>
      <c r="B11" s="7">
        <v>228</v>
      </c>
      <c r="C11" s="2">
        <v>114</v>
      </c>
      <c r="D11" s="2">
        <v>114</v>
      </c>
    </row>
    <row r="12" spans="1:5" x14ac:dyDescent="0.2">
      <c r="A12" s="72" t="s">
        <v>9</v>
      </c>
      <c r="B12" s="7">
        <v>35</v>
      </c>
      <c r="C12" s="2">
        <v>0</v>
      </c>
      <c r="D12" s="2">
        <v>35</v>
      </c>
    </row>
    <row r="13" spans="1:5" x14ac:dyDescent="0.2">
      <c r="A13" s="72" t="s">
        <v>23</v>
      </c>
      <c r="B13" s="7">
        <v>80</v>
      </c>
      <c r="C13" s="2">
        <v>80</v>
      </c>
      <c r="D13" s="2">
        <v>0</v>
      </c>
    </row>
    <row r="14" spans="1:5" ht="17" thickBot="1" x14ac:dyDescent="0.25">
      <c r="A14" s="76" t="s">
        <v>11</v>
      </c>
      <c r="B14" s="39">
        <v>48</v>
      </c>
      <c r="C14" s="40">
        <v>24</v>
      </c>
      <c r="D14" s="40">
        <v>24</v>
      </c>
    </row>
    <row r="15" spans="1:5" ht="17" thickBot="1" x14ac:dyDescent="0.25">
      <c r="A15" s="77" t="s">
        <v>72</v>
      </c>
      <c r="B15" s="60">
        <f>SUM(B6:B14)</f>
        <v>48343.45</v>
      </c>
      <c r="C15" s="51">
        <f>SUM(C6:C14)</f>
        <v>24235.45</v>
      </c>
      <c r="D15" s="52">
        <f>SUM(D6:D14)</f>
        <v>24108</v>
      </c>
      <c r="E15" s="43"/>
    </row>
    <row r="16" spans="1:5" x14ac:dyDescent="0.2">
      <c r="B16" s="64"/>
    </row>
    <row r="17" spans="1:5" x14ac:dyDescent="0.2">
      <c r="B17" s="31"/>
    </row>
    <row r="18" spans="1:5" x14ac:dyDescent="0.2">
      <c r="A18" s="73" t="s">
        <v>37</v>
      </c>
      <c r="B18" s="16" t="s">
        <v>76</v>
      </c>
      <c r="C18" s="6" t="s">
        <v>70</v>
      </c>
      <c r="D18" s="6" t="s">
        <v>75</v>
      </c>
    </row>
    <row r="19" spans="1:5" x14ac:dyDescent="0.2">
      <c r="A19" s="72" t="s">
        <v>39</v>
      </c>
      <c r="B19" s="17">
        <v>600</v>
      </c>
      <c r="C19" s="2">
        <v>600</v>
      </c>
      <c r="D19" s="2">
        <v>0</v>
      </c>
    </row>
    <row r="20" spans="1:5" x14ac:dyDescent="0.2">
      <c r="A20" s="72" t="s">
        <v>31</v>
      </c>
      <c r="B20" s="17">
        <v>100</v>
      </c>
      <c r="C20" s="2">
        <v>50</v>
      </c>
      <c r="D20" s="2">
        <v>50</v>
      </c>
    </row>
    <row r="21" spans="1:5" ht="17" thickBot="1" x14ac:dyDescent="0.25">
      <c r="A21" s="76" t="s">
        <v>38</v>
      </c>
      <c r="B21" s="39">
        <v>170</v>
      </c>
      <c r="C21" s="40">
        <v>0</v>
      </c>
      <c r="D21" s="40">
        <v>170</v>
      </c>
    </row>
    <row r="22" spans="1:5" ht="17" thickBot="1" x14ac:dyDescent="0.25">
      <c r="A22" s="79" t="s">
        <v>55</v>
      </c>
      <c r="B22" s="60">
        <f>SUM(B19:B21)</f>
        <v>870</v>
      </c>
      <c r="C22" s="51">
        <f>SUM(C19:C21)</f>
        <v>650</v>
      </c>
      <c r="D22" s="52">
        <f>SUM(D19:D21)</f>
        <v>220</v>
      </c>
      <c r="E22" s="43"/>
    </row>
    <row r="23" spans="1:5" x14ac:dyDescent="0.2">
      <c r="A23" s="82"/>
      <c r="B23" s="68"/>
    </row>
    <row r="24" spans="1:5" x14ac:dyDescent="0.2">
      <c r="A24" s="80"/>
      <c r="B24" s="55"/>
      <c r="C24" s="32"/>
      <c r="D24" s="32"/>
    </row>
    <row r="25" spans="1:5" x14ac:dyDescent="0.2">
      <c r="A25" s="73" t="s">
        <v>14</v>
      </c>
      <c r="B25" s="14" t="s">
        <v>76</v>
      </c>
      <c r="C25" s="6" t="s">
        <v>70</v>
      </c>
      <c r="D25" s="6" t="s">
        <v>75</v>
      </c>
    </row>
    <row r="26" spans="1:5" x14ac:dyDescent="0.2">
      <c r="A26" s="72" t="s">
        <v>15</v>
      </c>
      <c r="B26" s="7">
        <v>11460</v>
      </c>
      <c r="C26" s="2">
        <v>5730</v>
      </c>
      <c r="D26" s="2">
        <v>5730</v>
      </c>
    </row>
    <row r="27" spans="1:5" x14ac:dyDescent="0.2">
      <c r="A27" s="72" t="s">
        <v>42</v>
      </c>
      <c r="B27" s="7">
        <v>7800</v>
      </c>
      <c r="C27" s="2">
        <v>3900</v>
      </c>
      <c r="D27" s="2">
        <v>3900</v>
      </c>
    </row>
    <row r="28" spans="1:5" x14ac:dyDescent="0.2">
      <c r="A28" s="72" t="s">
        <v>18</v>
      </c>
      <c r="B28" s="7">
        <v>2304</v>
      </c>
      <c r="C28" s="2">
        <v>1152</v>
      </c>
      <c r="D28" s="2">
        <v>1152</v>
      </c>
    </row>
    <row r="29" spans="1:5" x14ac:dyDescent="0.2">
      <c r="A29" s="72" t="s">
        <v>79</v>
      </c>
      <c r="B29" s="7">
        <v>452</v>
      </c>
      <c r="C29" s="2">
        <v>226</v>
      </c>
      <c r="D29" s="2">
        <v>226</v>
      </c>
    </row>
    <row r="30" spans="1:5" ht="17" thickBot="1" x14ac:dyDescent="0.25">
      <c r="A30" s="76" t="s">
        <v>41</v>
      </c>
      <c r="B30" s="39">
        <v>1804</v>
      </c>
      <c r="C30" s="40">
        <v>902</v>
      </c>
      <c r="D30" s="40">
        <v>902</v>
      </c>
    </row>
    <row r="31" spans="1:5" ht="17" thickBot="1" x14ac:dyDescent="0.25">
      <c r="A31" s="79" t="s">
        <v>20</v>
      </c>
      <c r="B31" s="50">
        <f>SUM(B26:B30)</f>
        <v>23820</v>
      </c>
      <c r="C31" s="69">
        <f>SUM(C26:C30)</f>
        <v>11910</v>
      </c>
      <c r="D31" s="70">
        <f>SUM(D26:D30)</f>
        <v>11910</v>
      </c>
      <c r="E31" s="43"/>
    </row>
    <row r="32" spans="1:5" x14ac:dyDescent="0.2">
      <c r="B32"/>
    </row>
    <row r="33" spans="1:2" ht="61" x14ac:dyDescent="0.2">
      <c r="A33" s="26" t="s">
        <v>77</v>
      </c>
      <c r="B33"/>
    </row>
    <row r="34" spans="1:2" ht="46" x14ac:dyDescent="0.2">
      <c r="A34" s="27" t="s">
        <v>65</v>
      </c>
      <c r="B34"/>
    </row>
    <row r="35" spans="1:2" ht="31" x14ac:dyDescent="0.2">
      <c r="A35" s="27" t="s">
        <v>66</v>
      </c>
      <c r="B35"/>
    </row>
    <row r="36" spans="1:2" x14ac:dyDescent="0.2">
      <c r="A36" s="28"/>
      <c r="B36"/>
    </row>
    <row r="37" spans="1:2" ht="61" x14ac:dyDescent="0.2">
      <c r="A37" s="58" t="s">
        <v>67</v>
      </c>
      <c r="B37"/>
    </row>
    <row r="38" spans="1:2" x14ac:dyDescent="0.2">
      <c r="B38"/>
    </row>
    <row r="39" spans="1:2" x14ac:dyDescent="0.2">
      <c r="B39"/>
    </row>
    <row r="40" spans="1:2" x14ac:dyDescent="0.2">
      <c r="B40"/>
    </row>
    <row r="41" spans="1:2" x14ac:dyDescent="0.2">
      <c r="B41"/>
    </row>
    <row r="42" spans="1:2" x14ac:dyDescent="0.2">
      <c r="B42"/>
    </row>
    <row r="43" spans="1:2" x14ac:dyDescent="0.2">
      <c r="B43"/>
    </row>
    <row r="44" spans="1:2" x14ac:dyDescent="0.2">
      <c r="B44"/>
    </row>
    <row r="45" spans="1:2" x14ac:dyDescent="0.2">
      <c r="B45"/>
    </row>
    <row r="46" spans="1:2" x14ac:dyDescent="0.2">
      <c r="B46"/>
    </row>
    <row r="47" spans="1:2" x14ac:dyDescent="0.2">
      <c r="B47"/>
    </row>
    <row r="48" spans="1:2" x14ac:dyDescent="0.2">
      <c r="B48"/>
    </row>
    <row r="49" spans="2:2" x14ac:dyDescent="0.2">
      <c r="B49"/>
    </row>
    <row r="50" spans="2:2" x14ac:dyDescent="0.2">
      <c r="B50"/>
    </row>
    <row r="51" spans="2:2" x14ac:dyDescent="0.2">
      <c r="B51"/>
    </row>
    <row r="52" spans="2:2" x14ac:dyDescent="0.2">
      <c r="B52"/>
    </row>
    <row r="53" spans="2:2" x14ac:dyDescent="0.2">
      <c r="B53"/>
    </row>
    <row r="54" spans="2:2" x14ac:dyDescent="0.2">
      <c r="B54"/>
    </row>
    <row r="55" spans="2:2" x14ac:dyDescent="0.2">
      <c r="B55"/>
    </row>
    <row r="56" spans="2:2" x14ac:dyDescent="0.2">
      <c r="B56"/>
    </row>
    <row r="57" spans="2:2" x14ac:dyDescent="0.2">
      <c r="B57"/>
    </row>
    <row r="58" spans="2:2" x14ac:dyDescent="0.2">
      <c r="B58"/>
    </row>
    <row r="59" spans="2:2" x14ac:dyDescent="0.2">
      <c r="B59"/>
    </row>
    <row r="60" spans="2:2" x14ac:dyDescent="0.2">
      <c r="B60"/>
    </row>
    <row r="61" spans="2:2" x14ac:dyDescent="0.2">
      <c r="B61"/>
    </row>
    <row r="62" spans="2:2" x14ac:dyDescent="0.2">
      <c r="B62"/>
    </row>
    <row r="63" spans="2:2" x14ac:dyDescent="0.2">
      <c r="B63"/>
    </row>
    <row r="64" spans="2:2" x14ac:dyDescent="0.2">
      <c r="B64"/>
    </row>
    <row r="65" spans="2:2" x14ac:dyDescent="0.2">
      <c r="B65"/>
    </row>
    <row r="66" spans="2:2" x14ac:dyDescent="0.2">
      <c r="B66"/>
    </row>
    <row r="67" spans="2:2" x14ac:dyDescent="0.2">
      <c r="B67"/>
    </row>
    <row r="68" spans="2:2" x14ac:dyDescent="0.2">
      <c r="B68"/>
    </row>
    <row r="69" spans="2:2" x14ac:dyDescent="0.2">
      <c r="B69"/>
    </row>
    <row r="70" spans="2:2" x14ac:dyDescent="0.2">
      <c r="B70"/>
    </row>
    <row r="71" spans="2:2" x14ac:dyDescent="0.2">
      <c r="B71"/>
    </row>
    <row r="72" spans="2:2" x14ac:dyDescent="0.2">
      <c r="B72"/>
    </row>
    <row r="73" spans="2:2" x14ac:dyDescent="0.2">
      <c r="B73"/>
    </row>
    <row r="74" spans="2:2" x14ac:dyDescent="0.2">
      <c r="B74"/>
    </row>
    <row r="75" spans="2:2" x14ac:dyDescent="0.2">
      <c r="B75"/>
    </row>
    <row r="76" spans="2:2" x14ac:dyDescent="0.2">
      <c r="B76"/>
    </row>
    <row r="77" spans="2:2" x14ac:dyDescent="0.2">
      <c r="B77"/>
    </row>
    <row r="78" spans="2:2" x14ac:dyDescent="0.2">
      <c r="B78"/>
    </row>
    <row r="79" spans="2:2" x14ac:dyDescent="0.2">
      <c r="B79"/>
    </row>
    <row r="80" spans="2:2" x14ac:dyDescent="0.2">
      <c r="B80"/>
    </row>
    <row r="81" spans="2:2" x14ac:dyDescent="0.2">
      <c r="B81"/>
    </row>
    <row r="82" spans="2:2" x14ac:dyDescent="0.2">
      <c r="B82"/>
    </row>
    <row r="83" spans="2:2" x14ac:dyDescent="0.2">
      <c r="B83"/>
    </row>
    <row r="84" spans="2:2" x14ac:dyDescent="0.2">
      <c r="B84"/>
    </row>
    <row r="85" spans="2:2" x14ac:dyDescent="0.2">
      <c r="B85"/>
    </row>
    <row r="86" spans="2:2" x14ac:dyDescent="0.2">
      <c r="B86"/>
    </row>
    <row r="87" spans="2:2" x14ac:dyDescent="0.2">
      <c r="B87"/>
    </row>
    <row r="88" spans="2:2" x14ac:dyDescent="0.2">
      <c r="B88"/>
    </row>
    <row r="89" spans="2:2" x14ac:dyDescent="0.2">
      <c r="B89"/>
    </row>
    <row r="90" spans="2:2" x14ac:dyDescent="0.2">
      <c r="B90"/>
    </row>
    <row r="91" spans="2:2" x14ac:dyDescent="0.2">
      <c r="B91"/>
    </row>
    <row r="92" spans="2:2" x14ac:dyDescent="0.2">
      <c r="B92"/>
    </row>
    <row r="93" spans="2:2" x14ac:dyDescent="0.2">
      <c r="B93"/>
    </row>
    <row r="94" spans="2:2" x14ac:dyDescent="0.2">
      <c r="B94"/>
    </row>
    <row r="95" spans="2:2" x14ac:dyDescent="0.2">
      <c r="B95"/>
    </row>
    <row r="96" spans="2:2" x14ac:dyDescent="0.2">
      <c r="B96"/>
    </row>
    <row r="97" spans="2:2" x14ac:dyDescent="0.2">
      <c r="B97"/>
    </row>
    <row r="98" spans="2:2" x14ac:dyDescent="0.2">
      <c r="B98"/>
    </row>
    <row r="99" spans="2:2" x14ac:dyDescent="0.2">
      <c r="B99"/>
    </row>
    <row r="100" spans="2:2" x14ac:dyDescent="0.2">
      <c r="B100"/>
    </row>
    <row r="101" spans="2:2" x14ac:dyDescent="0.2">
      <c r="B101"/>
    </row>
    <row r="102" spans="2:2" x14ac:dyDescent="0.2">
      <c r="B102"/>
    </row>
    <row r="103" spans="2:2" x14ac:dyDescent="0.2">
      <c r="B103"/>
    </row>
    <row r="104" spans="2:2" x14ac:dyDescent="0.2">
      <c r="B104"/>
    </row>
    <row r="105" spans="2:2" x14ac:dyDescent="0.2">
      <c r="B105"/>
    </row>
    <row r="106" spans="2:2" x14ac:dyDescent="0.2">
      <c r="B106"/>
    </row>
    <row r="107" spans="2:2" x14ac:dyDescent="0.2">
      <c r="B107"/>
    </row>
    <row r="108" spans="2:2" x14ac:dyDescent="0.2">
      <c r="B108"/>
    </row>
    <row r="109" spans="2:2" x14ac:dyDescent="0.2">
      <c r="B109"/>
    </row>
    <row r="110" spans="2:2" x14ac:dyDescent="0.2">
      <c r="B110"/>
    </row>
    <row r="111" spans="2:2" x14ac:dyDescent="0.2">
      <c r="B111"/>
    </row>
    <row r="112" spans="2:2" x14ac:dyDescent="0.2">
      <c r="B112"/>
    </row>
    <row r="113" spans="2:2" x14ac:dyDescent="0.2">
      <c r="B113"/>
    </row>
    <row r="114" spans="2:2" x14ac:dyDescent="0.2">
      <c r="B114"/>
    </row>
    <row r="115" spans="2:2" x14ac:dyDescent="0.2">
      <c r="B115"/>
    </row>
    <row r="116" spans="2:2" x14ac:dyDescent="0.2">
      <c r="B116"/>
    </row>
    <row r="117" spans="2:2" x14ac:dyDescent="0.2">
      <c r="B117"/>
    </row>
    <row r="118" spans="2:2" x14ac:dyDescent="0.2">
      <c r="B118"/>
    </row>
    <row r="119" spans="2:2" x14ac:dyDescent="0.2">
      <c r="B119"/>
    </row>
    <row r="120" spans="2:2" x14ac:dyDescent="0.2">
      <c r="B120"/>
    </row>
    <row r="121" spans="2:2" x14ac:dyDescent="0.2">
      <c r="B121"/>
    </row>
    <row r="122" spans="2:2" x14ac:dyDescent="0.2">
      <c r="B122"/>
    </row>
    <row r="123" spans="2:2" x14ac:dyDescent="0.2">
      <c r="B123"/>
    </row>
    <row r="124" spans="2:2" x14ac:dyDescent="0.2">
      <c r="B124"/>
    </row>
    <row r="125" spans="2:2" x14ac:dyDescent="0.2">
      <c r="B125"/>
    </row>
    <row r="126" spans="2:2" x14ac:dyDescent="0.2">
      <c r="B126"/>
    </row>
    <row r="127" spans="2:2" x14ac:dyDescent="0.2">
      <c r="B127"/>
    </row>
    <row r="128" spans="2:2" x14ac:dyDescent="0.2">
      <c r="B128"/>
    </row>
    <row r="129" spans="2:2" x14ac:dyDescent="0.2">
      <c r="B129"/>
    </row>
    <row r="130" spans="2:2" x14ac:dyDescent="0.2">
      <c r="B130"/>
    </row>
    <row r="131" spans="2:2" x14ac:dyDescent="0.2">
      <c r="B131"/>
    </row>
    <row r="132" spans="2:2" x14ac:dyDescent="0.2">
      <c r="B132"/>
    </row>
    <row r="133" spans="2:2" x14ac:dyDescent="0.2">
      <c r="B133"/>
    </row>
    <row r="134" spans="2:2" x14ac:dyDescent="0.2">
      <c r="B134"/>
    </row>
    <row r="135" spans="2:2" x14ac:dyDescent="0.2">
      <c r="B135"/>
    </row>
    <row r="136" spans="2:2" x14ac:dyDescent="0.2">
      <c r="B136"/>
    </row>
    <row r="137" spans="2:2" x14ac:dyDescent="0.2">
      <c r="B137"/>
    </row>
    <row r="138" spans="2:2" x14ac:dyDescent="0.2">
      <c r="B138"/>
    </row>
    <row r="139" spans="2:2" x14ac:dyDescent="0.2">
      <c r="B139"/>
    </row>
    <row r="140" spans="2:2" x14ac:dyDescent="0.2">
      <c r="B140"/>
    </row>
    <row r="141" spans="2:2" x14ac:dyDescent="0.2">
      <c r="B141"/>
    </row>
    <row r="142" spans="2:2" x14ac:dyDescent="0.2">
      <c r="B142"/>
    </row>
    <row r="143" spans="2:2" x14ac:dyDescent="0.2">
      <c r="B143"/>
    </row>
    <row r="144" spans="2:2" x14ac:dyDescent="0.2">
      <c r="B14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2425 COA</vt:lpstr>
      <vt:lpstr>room</vt:lpstr>
      <vt:lpstr>2028</vt:lpstr>
      <vt:lpstr>2027</vt:lpstr>
      <vt:lpstr>2026</vt:lpstr>
      <vt:lpstr>2025</vt:lpstr>
      <vt:lpstr>'2425 COA'!Print_Area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Feichtner, Michelle L.</cp:lastModifiedBy>
  <cp:lastPrinted>2024-07-31T17:31:27Z</cp:lastPrinted>
  <dcterms:created xsi:type="dcterms:W3CDTF">2017-02-02T15:51:22Z</dcterms:created>
  <dcterms:modified xsi:type="dcterms:W3CDTF">2024-08-09T16:53:21Z</dcterms:modified>
</cp:coreProperties>
</file>